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abData\Lab\ISO 17025\Control Chart\"/>
    </mc:Choice>
  </mc:AlternateContent>
  <bookViews>
    <workbookView xWindow="240" yWindow="405" windowWidth="14805" windowHeight="7275" tabRatio="806"/>
  </bookViews>
  <sheets>
    <sheet name="pH meter #2__083118AM" sheetId="30" r:id="rId1"/>
    <sheet name="Chart" sheetId="31" r:id="rId2"/>
  </sheets>
  <calcPr calcId="152511"/>
</workbook>
</file>

<file path=xl/calcChain.xml><?xml version="1.0" encoding="utf-8"?>
<calcChain xmlns="http://schemas.openxmlformats.org/spreadsheetml/2006/main">
  <c r="F448" i="30" l="1"/>
  <c r="F447" i="30" l="1"/>
  <c r="F446" i="30" l="1"/>
  <c r="F445" i="30" l="1"/>
  <c r="F444" i="30" l="1"/>
  <c r="F443" i="30" l="1"/>
  <c r="F442" i="30" l="1"/>
  <c r="F441" i="30" l="1"/>
  <c r="F440" i="30" l="1"/>
  <c r="F439" i="30" l="1"/>
  <c r="F438" i="30" l="1"/>
  <c r="F437" i="30" l="1"/>
  <c r="F436" i="30" l="1"/>
  <c r="F435" i="30" l="1"/>
  <c r="F434" i="30" l="1"/>
  <c r="F433" i="30" l="1"/>
  <c r="F432" i="30" l="1"/>
  <c r="F431" i="30" l="1"/>
  <c r="F430" i="30" l="1"/>
  <c r="F429" i="30" l="1"/>
  <c r="F428" i="30" l="1"/>
  <c r="F427" i="30" l="1"/>
  <c r="F426" i="30" l="1"/>
  <c r="F425" i="30" l="1"/>
  <c r="F424" i="30" l="1"/>
  <c r="F423" i="30" l="1"/>
  <c r="F422" i="30" l="1"/>
  <c r="F421" i="30" l="1"/>
  <c r="F420" i="30" l="1"/>
  <c r="F419" i="30" l="1"/>
  <c r="F418" i="30" l="1"/>
  <c r="F417" i="30" l="1"/>
  <c r="F416" i="30" l="1"/>
  <c r="F415" i="30" l="1"/>
  <c r="F414" i="30" l="1"/>
  <c r="F413" i="30" l="1"/>
  <c r="F412" i="30"/>
  <c r="F411" i="30"/>
  <c r="F410" i="30"/>
  <c r="F409" i="30" l="1"/>
  <c r="F408" i="30" l="1"/>
  <c r="F407" i="30" l="1"/>
  <c r="F406" i="30" l="1"/>
  <c r="F405" i="30" l="1"/>
  <c r="F404" i="30" l="1"/>
  <c r="F403" i="30" l="1"/>
  <c r="F402" i="30" l="1"/>
  <c r="F401" i="30" l="1"/>
  <c r="F400" i="30"/>
  <c r="F399" i="30" l="1"/>
  <c r="F398" i="30" l="1"/>
  <c r="F397" i="30" l="1"/>
  <c r="F396" i="30" l="1"/>
  <c r="F395" i="30" l="1"/>
  <c r="F394" i="30" l="1"/>
  <c r="F393" i="30" l="1"/>
  <c r="F392" i="30" l="1"/>
  <c r="F391" i="30" l="1"/>
  <c r="F390" i="30" l="1"/>
  <c r="F389" i="30" l="1"/>
  <c r="F388" i="30" l="1"/>
  <c r="F387" i="30"/>
  <c r="F386" i="30" l="1"/>
  <c r="F385" i="30" l="1"/>
  <c r="F384" i="30" l="1"/>
  <c r="F383" i="30" l="1"/>
  <c r="F382" i="30" l="1"/>
  <c r="F381" i="30" l="1"/>
  <c r="F380" i="30" l="1"/>
  <c r="F379" i="30"/>
  <c r="F378" i="30" l="1"/>
  <c r="F377" i="30" l="1"/>
  <c r="F376" i="30" l="1"/>
  <c r="F375" i="30" l="1"/>
  <c r="F374" i="30" l="1"/>
  <c r="F373" i="30" l="1"/>
  <c r="F372" i="30" l="1"/>
  <c r="F371" i="30" l="1"/>
  <c r="F370" i="30" l="1"/>
  <c r="F369" i="30" l="1"/>
  <c r="F368" i="30" l="1"/>
  <c r="F367" i="30" l="1"/>
  <c r="F366" i="30" l="1"/>
  <c r="F365" i="30" l="1"/>
  <c r="F362" i="30" l="1"/>
  <c r="F364" i="30" l="1"/>
  <c r="F363" i="30" l="1"/>
  <c r="F361" i="30" l="1"/>
  <c r="F360" i="30" l="1"/>
  <c r="F359" i="30" l="1"/>
  <c r="F358" i="30" l="1"/>
  <c r="F357" i="30" l="1"/>
  <c r="F356" i="30" l="1"/>
  <c r="F355" i="30" l="1"/>
  <c r="F354" i="30" l="1"/>
  <c r="F353" i="30" l="1"/>
  <c r="F352" i="30" l="1"/>
  <c r="F351" i="30" l="1"/>
  <c r="F350" i="30" l="1"/>
  <c r="F349" i="30" l="1"/>
  <c r="F348" i="30" l="1"/>
  <c r="F347" i="30" l="1"/>
  <c r="F346" i="30" l="1"/>
  <c r="F345" i="30" l="1"/>
  <c r="F344" i="30" l="1"/>
  <c r="F343" i="30" l="1"/>
  <c r="F342" i="30" l="1"/>
  <c r="F341" i="30" l="1"/>
  <c r="F340" i="30" l="1"/>
  <c r="F339" i="30" l="1"/>
  <c r="F338" i="30" l="1"/>
  <c r="F337" i="30" l="1"/>
  <c r="F336" i="30" l="1"/>
  <c r="F335" i="30" l="1"/>
  <c r="F334" i="30" l="1"/>
  <c r="F333" i="30" l="1"/>
  <c r="F332" i="30" l="1"/>
  <c r="F331" i="30" l="1"/>
  <c r="F330" i="30" l="1"/>
  <c r="F329" i="30" l="1"/>
  <c r="F328" i="30" l="1"/>
  <c r="F327" i="30" l="1"/>
  <c r="F326" i="30" l="1"/>
  <c r="F325" i="30" l="1"/>
  <c r="F324" i="30" l="1"/>
  <c r="F323" i="30" l="1"/>
  <c r="F322" i="30" l="1"/>
  <c r="F321" i="30" l="1"/>
  <c r="F320" i="30" l="1"/>
  <c r="F319" i="30" l="1"/>
  <c r="F318" i="30"/>
  <c r="F317" i="30" l="1"/>
  <c r="F316" i="30" l="1"/>
  <c r="F315" i="30" l="1"/>
  <c r="F314" i="30" l="1"/>
  <c r="F313" i="30" l="1"/>
  <c r="F312" i="30" l="1"/>
  <c r="F311" i="30" l="1"/>
  <c r="F310" i="30" l="1"/>
  <c r="F309" i="30" l="1"/>
  <c r="F308" i="30" l="1"/>
  <c r="F307" i="30"/>
  <c r="F306" i="30"/>
  <c r="F305" i="30" l="1"/>
  <c r="F304" i="30" l="1"/>
  <c r="F303" i="30" l="1"/>
  <c r="F302" i="30" l="1"/>
  <c r="F301" i="30" l="1"/>
  <c r="F300" i="30" l="1"/>
  <c r="F299" i="30" l="1"/>
  <c r="F298" i="30" l="1"/>
  <c r="F297" i="30" l="1"/>
  <c r="F296" i="30" l="1"/>
  <c r="F295" i="30" l="1"/>
  <c r="F294" i="30" l="1"/>
  <c r="F293" i="30" l="1"/>
  <c r="F292" i="30" l="1"/>
  <c r="F291" i="30" l="1"/>
  <c r="F290" i="30" l="1"/>
  <c r="F289" i="30" l="1"/>
  <c r="F288" i="30" l="1"/>
  <c r="F287" i="30" l="1"/>
  <c r="F286" i="30" l="1"/>
  <c r="F285" i="30" l="1"/>
  <c r="F284" i="30" l="1"/>
  <c r="F283" i="30" l="1"/>
  <c r="F282" i="30" l="1"/>
  <c r="F281" i="30" l="1"/>
  <c r="F280" i="30" l="1"/>
  <c r="F279" i="30" l="1"/>
  <c r="F278" i="30" l="1"/>
  <c r="F277" i="30" l="1"/>
  <c r="F276" i="30" l="1"/>
  <c r="F275" i="30" l="1"/>
  <c r="F274" i="30" l="1"/>
  <c r="F273" i="30" l="1"/>
  <c r="F272" i="30" l="1"/>
  <c r="F271" i="30" l="1"/>
  <c r="F270" i="30" l="1"/>
  <c r="F269" i="30" l="1"/>
  <c r="F268" i="30" l="1"/>
  <c r="F267" i="30" l="1"/>
  <c r="F266" i="30" l="1"/>
  <c r="F265" i="30"/>
  <c r="F264" i="30" l="1"/>
  <c r="F263" i="30" l="1"/>
  <c r="F262" i="30" l="1"/>
  <c r="F261" i="30" l="1"/>
  <c r="F260" i="30" l="1"/>
  <c r="F259" i="30" l="1"/>
  <c r="F258" i="30" l="1"/>
  <c r="F257" i="30"/>
  <c r="F256" i="30" l="1"/>
  <c r="F255" i="30" l="1"/>
  <c r="F254" i="30" l="1"/>
  <c r="F253" i="30" l="1"/>
  <c r="F252" i="30" l="1"/>
  <c r="F251" i="30" l="1"/>
  <c r="F250" i="30" l="1"/>
  <c r="F249" i="30" l="1"/>
  <c r="F248" i="30" l="1"/>
  <c r="F247" i="30" l="1"/>
  <c r="F246" i="30" l="1"/>
  <c r="F245" i="30" l="1"/>
  <c r="F244" i="30" l="1"/>
  <c r="F243" i="30" l="1"/>
  <c r="F242" i="30" l="1"/>
  <c r="F241" i="30" l="1"/>
  <c r="F240" i="30" l="1"/>
  <c r="F239" i="30" l="1"/>
  <c r="F238" i="30" l="1"/>
  <c r="F237" i="30" l="1"/>
  <c r="F236" i="30" l="1"/>
  <c r="F235" i="30" l="1"/>
  <c r="F234" i="30" l="1"/>
  <c r="F233" i="30" l="1"/>
  <c r="F232" i="30" l="1"/>
  <c r="F231" i="30" l="1"/>
  <c r="F230" i="30"/>
  <c r="F229" i="30" l="1"/>
  <c r="F228" i="30" l="1"/>
  <c r="F227" i="30" l="1"/>
  <c r="F226" i="30" l="1"/>
  <c r="F225" i="30" l="1"/>
  <c r="F224" i="30" l="1"/>
  <c r="F223" i="30" l="1"/>
  <c r="F222" i="30" l="1"/>
  <c r="F221" i="30" l="1"/>
  <c r="F220" i="30" l="1"/>
  <c r="F219" i="30" l="1"/>
  <c r="F218" i="30" l="1"/>
  <c r="F217" i="30" l="1"/>
  <c r="F216" i="30" l="1"/>
  <c r="F215" i="30" l="1"/>
  <c r="F214" i="30" l="1"/>
  <c r="F213" i="30" l="1"/>
  <c r="F212" i="30" l="1"/>
  <c r="F211" i="30" l="1"/>
  <c r="F210" i="30" l="1"/>
  <c r="F207" i="30"/>
  <c r="F209" i="30" l="1"/>
  <c r="F208" i="30" l="1"/>
  <c r="F206" i="30" l="1"/>
  <c r="F205" i="30" l="1"/>
  <c r="F204" i="30" l="1"/>
  <c r="F203" i="30" l="1"/>
  <c r="F202" i="30" l="1"/>
  <c r="F201" i="30" l="1"/>
  <c r="F200" i="30" l="1"/>
  <c r="F199" i="30" l="1"/>
  <c r="F198" i="30" l="1"/>
  <c r="F197" i="30" l="1"/>
  <c r="F196" i="30" l="1"/>
  <c r="F195" i="30" l="1"/>
  <c r="F194" i="30" l="1"/>
  <c r="F193" i="30" l="1"/>
  <c r="F192" i="30" l="1"/>
  <c r="F191" i="30" l="1"/>
  <c r="F190" i="30" l="1"/>
  <c r="F189" i="30" l="1"/>
  <c r="F188" i="30" l="1"/>
  <c r="F187" i="30" l="1"/>
  <c r="F186" i="30" l="1"/>
  <c r="F185" i="30"/>
  <c r="F184" i="30" l="1"/>
  <c r="F183" i="30" l="1"/>
  <c r="F182" i="30" l="1"/>
  <c r="F181" i="30" l="1"/>
  <c r="F180" i="30" l="1"/>
  <c r="F179" i="30" l="1"/>
  <c r="F178" i="30" l="1"/>
  <c r="F177" i="30" l="1"/>
  <c r="F176" i="30"/>
  <c r="F175" i="30"/>
  <c r="F174" i="30" l="1"/>
  <c r="F173" i="30" l="1"/>
  <c r="F172" i="30" l="1"/>
  <c r="F171" i="30" l="1"/>
  <c r="F170" i="30" l="1"/>
  <c r="F169" i="30" l="1"/>
  <c r="F168" i="30" l="1"/>
  <c r="F167" i="30" l="1"/>
  <c r="F166" i="30" l="1"/>
  <c r="F165" i="30" l="1"/>
  <c r="F164" i="30" l="1"/>
  <c r="F163" i="30" l="1"/>
  <c r="F161" i="30" l="1"/>
  <c r="F162" i="30"/>
  <c r="F160" i="30" l="1"/>
  <c r="F159" i="30" l="1"/>
  <c r="F158" i="30" l="1"/>
  <c r="F157" i="30" l="1"/>
  <c r="F156" i="30" l="1"/>
  <c r="F155" i="30" l="1"/>
  <c r="F154" i="30" l="1"/>
  <c r="F153" i="30" l="1"/>
  <c r="F151" i="30" l="1"/>
  <c r="F152" i="30" l="1"/>
  <c r="F150" i="30" l="1"/>
  <c r="F149" i="30" l="1"/>
  <c r="F148" i="30"/>
  <c r="F147" i="30" l="1"/>
  <c r="F146" i="30" l="1"/>
  <c r="F145" i="30" l="1"/>
  <c r="F144" i="30" l="1"/>
  <c r="F143" i="30" l="1"/>
  <c r="F142" i="30" l="1"/>
  <c r="F141" i="30" l="1"/>
  <c r="F140" i="30" l="1"/>
  <c r="F139" i="30" l="1"/>
  <c r="F138" i="30" l="1"/>
  <c r="F137" i="30" l="1"/>
  <c r="F136" i="30" l="1"/>
  <c r="F135" i="30" l="1"/>
  <c r="F134" i="30" l="1"/>
  <c r="F133" i="30" l="1"/>
  <c r="F132" i="30" l="1"/>
  <c r="F131" i="30" l="1"/>
  <c r="F130" i="30" l="1"/>
  <c r="F129" i="30" l="1"/>
  <c r="F128" i="30" l="1"/>
  <c r="F127" i="30" l="1"/>
  <c r="F126" i="30" l="1"/>
  <c r="F125" i="30" l="1"/>
  <c r="F124" i="30" l="1"/>
  <c r="F123" i="30" l="1"/>
  <c r="F122" i="30" l="1"/>
  <c r="F121" i="30" l="1"/>
  <c r="F120" i="30" l="1"/>
  <c r="F119" i="30" l="1"/>
  <c r="F118" i="30" l="1"/>
  <c r="F117" i="30" l="1"/>
  <c r="F116" i="30" l="1"/>
  <c r="F115" i="30" l="1"/>
  <c r="F114" i="30" l="1"/>
  <c r="F113" i="30" l="1"/>
  <c r="F110" i="30" l="1"/>
  <c r="F112" i="30" l="1"/>
  <c r="F111" i="30" l="1"/>
  <c r="F109" i="30" l="1"/>
  <c r="F108" i="30" l="1"/>
  <c r="F107" i="30" l="1"/>
  <c r="F106" i="30" l="1"/>
  <c r="F105" i="30" l="1"/>
  <c r="F104" i="30" l="1"/>
  <c r="F103" i="30" l="1"/>
  <c r="F102" i="30" l="1"/>
  <c r="F101" i="30" l="1"/>
  <c r="F100" i="30" l="1"/>
  <c r="F99" i="30" l="1"/>
  <c r="F98" i="30" l="1"/>
  <c r="F97" i="30" l="1"/>
  <c r="F96" i="30" l="1"/>
  <c r="F95" i="30" l="1"/>
  <c r="F94" i="30" l="1"/>
  <c r="F93" i="30" l="1"/>
  <c r="F92" i="30" l="1"/>
  <c r="F91" i="30" l="1"/>
  <c r="F90" i="30" l="1"/>
  <c r="F89" i="30" l="1"/>
  <c r="F88" i="30" l="1"/>
  <c r="F84" i="30" l="1"/>
  <c r="F87" i="30"/>
  <c r="F86" i="30"/>
  <c r="F85" i="30" l="1"/>
  <c r="F83" i="30" l="1"/>
  <c r="F82" i="30" l="1"/>
  <c r="F81" i="30" l="1"/>
  <c r="F80" i="30" l="1"/>
  <c r="F79" i="30" l="1"/>
  <c r="F78" i="30" l="1"/>
  <c r="F77" i="30" l="1"/>
  <c r="F76" i="30" l="1"/>
  <c r="F75" i="30" l="1"/>
  <c r="F74" i="30"/>
  <c r="F73" i="30" l="1"/>
  <c r="F72" i="30" l="1"/>
  <c r="F71" i="30" l="1"/>
  <c r="F70" i="30" l="1"/>
  <c r="F69" i="30" l="1"/>
  <c r="F68" i="30" l="1"/>
  <c r="F67" i="30" l="1"/>
  <c r="F66" i="30" l="1"/>
  <c r="F65" i="30" l="1"/>
  <c r="F64" i="30" l="1"/>
  <c r="F63" i="30" l="1"/>
  <c r="F62" i="30" l="1"/>
  <c r="F61" i="30" l="1"/>
  <c r="F60" i="30" l="1"/>
  <c r="F59" i="30" l="1"/>
  <c r="F58" i="30" l="1"/>
  <c r="F57" i="30" l="1"/>
  <c r="F56" i="30"/>
  <c r="F55" i="30" l="1"/>
  <c r="F54" i="30" l="1"/>
  <c r="F53" i="30" l="1"/>
  <c r="F52" i="30" l="1"/>
  <c r="F51" i="30" l="1"/>
  <c r="F50" i="30"/>
  <c r="F49" i="30"/>
  <c r="F48" i="30" l="1"/>
  <c r="F47" i="30" l="1"/>
  <c r="F46" i="30" l="1"/>
  <c r="F45" i="30" l="1"/>
  <c r="F44" i="30" l="1"/>
  <c r="F43" i="30" l="1"/>
  <c r="F42" i="30" l="1"/>
  <c r="F41" i="30" l="1"/>
  <c r="F40" i="30" l="1"/>
  <c r="F39" i="30" l="1"/>
  <c r="F38" i="30" l="1"/>
  <c r="F37" i="30" l="1"/>
  <c r="F36" i="30" l="1"/>
  <c r="F35" i="30" l="1"/>
  <c r="F34" i="30" l="1"/>
  <c r="F33" i="30" l="1"/>
  <c r="F32" i="30" l="1"/>
  <c r="F31" i="30" l="1"/>
  <c r="F30" i="30" l="1"/>
  <c r="F29" i="30" l="1"/>
  <c r="F28" i="30" l="1"/>
  <c r="F27" i="30" l="1"/>
  <c r="F26" i="30" l="1"/>
  <c r="F25" i="30" l="1"/>
  <c r="F24" i="30" l="1"/>
  <c r="F23" i="30" l="1"/>
  <c r="F22" i="30" l="1"/>
  <c r="F21" i="30" l="1"/>
  <c r="F20" i="30" l="1"/>
  <c r="F19" i="30" l="1"/>
  <c r="F18" i="30" l="1"/>
  <c r="F17" i="30" l="1"/>
  <c r="F16" i="30"/>
  <c r="F15" i="30" l="1"/>
  <c r="F14" i="30" l="1"/>
  <c r="F13" i="30" l="1"/>
  <c r="F12" i="30" l="1"/>
  <c r="F11" i="30" l="1"/>
  <c r="F10" i="30" l="1"/>
  <c r="F9" i="30" l="1"/>
  <c r="F8" i="30" l="1"/>
  <c r="F7" i="30" l="1"/>
  <c r="F6" i="30" l="1"/>
  <c r="F5" i="30"/>
  <c r="F4" i="30"/>
  <c r="F3" i="30"/>
  <c r="F2" i="30"/>
  <c r="T2" i="30" l="1" a="1"/>
  <c r="T2" i="30" s="1"/>
  <c r="U2" i="30" l="1"/>
  <c r="V2" i="30" l="1"/>
  <c r="Z2" i="30" s="1"/>
  <c r="M448" i="30" l="1" a="1"/>
  <c r="M448" i="30" s="1"/>
  <c r="W2" i="30"/>
  <c r="X2" i="30"/>
  <c r="Y2" i="30"/>
  <c r="M2" i="30" s="1" a="1"/>
  <c r="M2" i="30" s="1"/>
  <c r="M447" i="30" l="1" a="1"/>
  <c r="M447" i="30" s="1"/>
  <c r="M446" i="30" a="1"/>
  <c r="M446" i="30" s="1"/>
  <c r="M445" i="30" a="1"/>
  <c r="M445" i="30" s="1"/>
  <c r="M444" i="30" a="1"/>
  <c r="M444" i="30" s="1"/>
  <c r="M443" i="30" a="1"/>
  <c r="M443" i="30" s="1"/>
  <c r="M442" i="30" a="1"/>
  <c r="M442" i="30" s="1"/>
  <c r="M441" i="30" a="1"/>
  <c r="M441" i="30" s="1"/>
  <c r="M440" i="30" a="1"/>
  <c r="M440" i="30" s="1"/>
  <c r="M439" i="30" a="1"/>
  <c r="M439" i="30" s="1"/>
  <c r="M438" i="30" a="1"/>
  <c r="M438" i="30" s="1"/>
  <c r="M437" i="30" a="1"/>
  <c r="M437" i="30" s="1"/>
  <c r="M436" i="30" a="1"/>
  <c r="M436" i="30" s="1"/>
  <c r="M435" i="30" a="1"/>
  <c r="M435" i="30" s="1"/>
  <c r="M433" i="30" a="1"/>
  <c r="M433" i="30" s="1"/>
  <c r="M434" i="30" a="1"/>
  <c r="M434" i="30" s="1"/>
  <c r="M432" i="30" a="1"/>
  <c r="M432" i="30" s="1"/>
  <c r="M428" i="30" a="1"/>
  <c r="M428" i="30" s="1"/>
  <c r="M431" i="30" a="1"/>
  <c r="M431" i="30" s="1"/>
  <c r="M430" i="30" a="1"/>
  <c r="M430" i="30" s="1"/>
  <c r="M429" i="30" a="1"/>
  <c r="M429" i="30" s="1"/>
  <c r="M427" i="30" a="1"/>
  <c r="M427" i="30" s="1"/>
  <c r="M426" i="30" a="1"/>
  <c r="M426" i="30" s="1"/>
  <c r="M425" i="30" a="1"/>
  <c r="M425" i="30" s="1"/>
  <c r="M423" i="30" a="1"/>
  <c r="M423" i="30" s="1"/>
  <c r="M424" i="30" a="1"/>
  <c r="M424" i="30" s="1"/>
  <c r="M422" i="30" a="1"/>
  <c r="M422" i="30" s="1"/>
  <c r="M421" i="30" a="1"/>
  <c r="M421" i="30" s="1"/>
  <c r="M419" i="30" a="1"/>
  <c r="M419" i="30" s="1"/>
  <c r="M420" i="30" a="1"/>
  <c r="M420" i="30" s="1"/>
  <c r="M418" i="30" a="1"/>
  <c r="M418" i="30" s="1"/>
  <c r="M416" i="30" a="1"/>
  <c r="M416" i="30" s="1"/>
  <c r="M417" i="30" a="1"/>
  <c r="M417" i="30" s="1"/>
  <c r="M415" i="30" a="1"/>
  <c r="M415" i="30" s="1"/>
  <c r="M414" i="30" a="1"/>
  <c r="M414" i="30" s="1"/>
  <c r="M413" i="30" a="1"/>
  <c r="M413" i="30" s="1"/>
  <c r="M412" i="30" a="1"/>
  <c r="M412" i="30" s="1"/>
  <c r="M411" i="30" a="1"/>
  <c r="M411" i="30" s="1"/>
  <c r="M410" i="30" a="1"/>
  <c r="M410" i="30" s="1"/>
  <c r="M409" i="30" a="1"/>
  <c r="M409" i="30" s="1"/>
  <c r="M408" i="30" a="1"/>
  <c r="M408" i="30" s="1"/>
  <c r="M407" i="30" a="1"/>
  <c r="M407" i="30" s="1"/>
  <c r="M406" i="30" a="1"/>
  <c r="M406" i="30" s="1"/>
  <c r="M405" i="30" a="1"/>
  <c r="M405" i="30" s="1"/>
  <c r="M403" i="30" a="1"/>
  <c r="M403" i="30" s="1"/>
  <c r="M404" i="30" a="1"/>
  <c r="M404" i="30" s="1"/>
  <c r="M402" i="30" a="1"/>
  <c r="M402" i="30" s="1"/>
  <c r="M401" i="30" a="1"/>
  <c r="M401" i="30" s="1"/>
  <c r="M400" i="30" a="1"/>
  <c r="M400" i="30" s="1"/>
  <c r="M399" i="30" a="1"/>
  <c r="M399" i="30" s="1"/>
  <c r="M397" i="30" a="1"/>
  <c r="M397" i="30" s="1"/>
  <c r="M398" i="30" a="1"/>
  <c r="M398" i="30" s="1"/>
  <c r="M396" i="30" a="1"/>
  <c r="M396" i="30" s="1"/>
  <c r="M395" i="30" a="1"/>
  <c r="M395" i="30" s="1"/>
  <c r="M394" i="30" a="1"/>
  <c r="M394" i="30" s="1"/>
  <c r="M393" i="30" a="1"/>
  <c r="M393" i="30" s="1"/>
  <c r="M392" i="30" a="1"/>
  <c r="M392" i="30" s="1"/>
  <c r="M391" i="30" a="1"/>
  <c r="M391" i="30" s="1"/>
  <c r="M390" i="30" a="1"/>
  <c r="M390" i="30" s="1"/>
  <c r="M386" i="30" a="1"/>
  <c r="M386" i="30" s="1"/>
  <c r="M389" i="30" a="1"/>
  <c r="M389" i="30" s="1"/>
  <c r="M388" i="30" a="1"/>
  <c r="M388" i="30" s="1"/>
  <c r="M387" i="30" a="1"/>
  <c r="M387" i="30" s="1"/>
  <c r="M384" i="30" a="1"/>
  <c r="M384" i="30" s="1"/>
  <c r="M385" i="30" a="1"/>
  <c r="M385" i="30" s="1"/>
  <c r="M383" i="30" a="1"/>
  <c r="M383" i="30" s="1"/>
  <c r="M382" i="30" a="1"/>
  <c r="M382" i="30" s="1"/>
  <c r="M381" i="30" a="1"/>
  <c r="M381" i="30" s="1"/>
  <c r="M377" i="30" a="1"/>
  <c r="M377" i="30" s="1"/>
  <c r="M380" i="30" a="1"/>
  <c r="M380" i="30" s="1"/>
  <c r="M379" i="30" a="1"/>
  <c r="M379" i="30" s="1"/>
  <c r="M378" i="30" a="1"/>
  <c r="M378" i="30" s="1"/>
  <c r="M376" i="30" a="1"/>
  <c r="M376" i="30" s="1"/>
  <c r="M374" i="30" a="1"/>
  <c r="M374" i="30" s="1"/>
  <c r="M375" i="30" a="1"/>
  <c r="M375" i="30" s="1"/>
  <c r="M373" i="30" a="1"/>
  <c r="M373" i="30" s="1"/>
  <c r="M372" i="30" a="1"/>
  <c r="M372" i="30" s="1"/>
  <c r="M369" i="30" a="1"/>
  <c r="M369" i="30" s="1"/>
  <c r="M371" i="30" a="1"/>
  <c r="M371" i="30" s="1"/>
  <c r="M370" i="30" a="1"/>
  <c r="M370" i="30" s="1"/>
  <c r="M368" i="30" a="1"/>
  <c r="M368" i="30" s="1"/>
  <c r="M367" i="30" a="1"/>
  <c r="M367" i="30" s="1"/>
  <c r="M366" i="30" a="1"/>
  <c r="M366" i="30" s="1"/>
  <c r="M365" i="30" a="1"/>
  <c r="M365" i="30" s="1"/>
  <c r="M362" i="30" a="1"/>
  <c r="M362" i="30" s="1"/>
  <c r="M364" i="30" a="1"/>
  <c r="M364" i="30" s="1"/>
  <c r="M363" i="30" a="1"/>
  <c r="M363" i="30" s="1"/>
  <c r="M361" i="30" a="1"/>
  <c r="M361" i="30" s="1"/>
  <c r="M360" i="30" a="1"/>
  <c r="M360" i="30" s="1"/>
  <c r="M359" i="30" a="1"/>
  <c r="M359" i="30" s="1"/>
  <c r="M358" i="30" a="1"/>
  <c r="M358" i="30" s="1"/>
  <c r="M357" i="30" a="1"/>
  <c r="M357" i="30" s="1"/>
  <c r="M356" i="30" a="1"/>
  <c r="M356" i="30" s="1"/>
  <c r="M355" i="30" a="1"/>
  <c r="M355" i="30" s="1"/>
  <c r="M353" i="30" a="1"/>
  <c r="M353" i="30" s="1"/>
  <c r="M354" i="30" a="1"/>
  <c r="M354" i="30" s="1"/>
  <c r="M352" i="30" a="1"/>
  <c r="M352" i="30" s="1"/>
  <c r="M351" i="30" a="1"/>
  <c r="M351" i="30" s="1"/>
  <c r="M350" i="30" a="1"/>
  <c r="M350" i="30" s="1"/>
  <c r="M349" i="30" a="1"/>
  <c r="M349" i="30" s="1"/>
  <c r="M348" i="30" a="1"/>
  <c r="M348" i="30" s="1"/>
  <c r="M347" i="30" a="1"/>
  <c r="M347" i="30" s="1"/>
  <c r="M346" i="30" a="1"/>
  <c r="M346" i="30" s="1"/>
  <c r="M345" i="30" a="1"/>
  <c r="M345" i="30" s="1"/>
  <c r="M344" i="30" a="1"/>
  <c r="M344" i="30" s="1"/>
  <c r="M341" i="30" a="1"/>
  <c r="M341" i="30" s="1"/>
  <c r="M343" i="30" a="1"/>
  <c r="M343" i="30" s="1"/>
  <c r="M342" i="30" a="1"/>
  <c r="M342" i="30" s="1"/>
  <c r="M340" i="30" a="1"/>
  <c r="M340" i="30" s="1"/>
  <c r="M339" i="30" a="1"/>
  <c r="M339" i="30" s="1"/>
  <c r="M338" i="30" a="1"/>
  <c r="M338" i="30" s="1"/>
  <c r="M337" i="30" a="1"/>
  <c r="M337" i="30" s="1"/>
  <c r="M336" i="30" a="1"/>
  <c r="M336" i="30" s="1"/>
  <c r="M334" i="30" a="1"/>
  <c r="M334" i="30" s="1"/>
  <c r="M335" i="30" a="1"/>
  <c r="M335" i="30" s="1"/>
  <c r="M333" i="30" a="1"/>
  <c r="M333" i="30" s="1"/>
  <c r="M332" i="30" a="1"/>
  <c r="M332" i="30" s="1"/>
  <c r="M331" i="30" a="1"/>
  <c r="M331" i="30" s="1"/>
  <c r="M329" i="30" a="1"/>
  <c r="M329" i="30" s="1"/>
  <c r="M330" i="30" a="1"/>
  <c r="M330" i="30" s="1"/>
  <c r="M328" i="30" a="1"/>
  <c r="M328" i="30" s="1"/>
  <c r="M327" i="30" a="1"/>
  <c r="M327" i="30" s="1"/>
  <c r="M325" i="30" a="1"/>
  <c r="M325" i="30" s="1"/>
  <c r="M326" i="30" a="1"/>
  <c r="M326" i="30" s="1"/>
  <c r="M322" i="30" a="1"/>
  <c r="M322" i="30" s="1"/>
  <c r="M324" i="30" a="1"/>
  <c r="M324" i="30" s="1"/>
  <c r="M323" i="30" a="1"/>
  <c r="M323" i="30" s="1"/>
  <c r="M321" i="30" a="1"/>
  <c r="M321" i="30" s="1"/>
  <c r="M320" i="30" a="1"/>
  <c r="M320" i="30" s="1"/>
  <c r="M319" i="30" a="1"/>
  <c r="M319" i="30" s="1"/>
  <c r="M318" i="30" a="1"/>
  <c r="M318" i="30" s="1"/>
  <c r="M317" i="30" a="1"/>
  <c r="M317" i="30" s="1"/>
  <c r="M316" i="30" a="1"/>
  <c r="M316" i="30" s="1"/>
  <c r="M315" i="30" a="1"/>
  <c r="M315" i="30" s="1"/>
  <c r="M314" i="30" a="1"/>
  <c r="M314" i="30" s="1"/>
  <c r="M313" i="30" a="1"/>
  <c r="M313" i="30" s="1"/>
  <c r="M312" i="30" a="1"/>
  <c r="M312" i="30" s="1"/>
  <c r="M311" i="30" a="1"/>
  <c r="M311" i="30" s="1"/>
  <c r="M310" i="30" a="1"/>
  <c r="M310" i="30" s="1"/>
  <c r="M309" i="30" a="1"/>
  <c r="M309" i="30" s="1"/>
  <c r="M308" i="30" a="1"/>
  <c r="M308" i="30" s="1"/>
  <c r="M307" i="30" a="1"/>
  <c r="M307" i="30" s="1"/>
  <c r="M306" i="30" a="1"/>
  <c r="M306" i="30" s="1"/>
  <c r="M305" i="30" a="1"/>
  <c r="M305" i="30" s="1"/>
  <c r="M304" i="30" a="1"/>
  <c r="M304" i="30" s="1"/>
  <c r="M303" i="30" a="1"/>
  <c r="M303" i="30" s="1"/>
  <c r="M301" i="30" a="1"/>
  <c r="M301" i="30" s="1"/>
  <c r="M302" i="30" a="1"/>
  <c r="M302" i="30" s="1"/>
  <c r="M300" i="30" a="1"/>
  <c r="M300" i="30" s="1"/>
  <c r="M299" i="30" a="1"/>
  <c r="M299" i="30" s="1"/>
  <c r="M298" i="30" a="1"/>
  <c r="M298" i="30" s="1"/>
  <c r="M297" i="30" a="1"/>
  <c r="M297" i="30" s="1"/>
  <c r="M296" i="30" a="1"/>
  <c r="M296" i="30" s="1"/>
  <c r="M295" i="30" a="1"/>
  <c r="M295" i="30" s="1"/>
  <c r="M294" i="30" a="1"/>
  <c r="M294" i="30" s="1"/>
  <c r="M292" i="30" a="1"/>
  <c r="M292" i="30" s="1"/>
  <c r="M293" i="30" a="1"/>
  <c r="M293" i="30" s="1"/>
  <c r="M291" i="30" a="1"/>
  <c r="M291" i="30" s="1"/>
  <c r="M290" i="30" a="1"/>
  <c r="M290" i="30" s="1"/>
  <c r="M289" i="30" a="1"/>
  <c r="M289" i="30" s="1"/>
  <c r="M288" i="30" a="1"/>
  <c r="M288" i="30" s="1"/>
  <c r="M287" i="30" a="1"/>
  <c r="M287" i="30" s="1"/>
  <c r="M286" i="30" a="1"/>
  <c r="M286" i="30" s="1"/>
  <c r="M284" i="30" a="1"/>
  <c r="M284" i="30" s="1"/>
  <c r="M285" i="30" a="1"/>
  <c r="M285" i="30" s="1"/>
  <c r="M283" i="30" a="1"/>
  <c r="M283" i="30" s="1"/>
  <c r="M282" i="30" a="1"/>
  <c r="M282" i="30" s="1"/>
  <c r="M281" i="30" a="1"/>
  <c r="M281" i="30" s="1"/>
  <c r="M280" i="30" a="1"/>
  <c r="M280" i="30" s="1"/>
  <c r="M279" i="30" a="1"/>
  <c r="M279" i="30" s="1"/>
  <c r="M278" i="30" a="1"/>
  <c r="M278" i="30" s="1"/>
  <c r="M277" i="30" a="1"/>
  <c r="M277" i="30" s="1"/>
  <c r="M276" i="30" a="1"/>
  <c r="M276" i="30" s="1"/>
  <c r="M275" i="30" a="1"/>
  <c r="M275" i="30" s="1"/>
  <c r="M274" i="30" a="1"/>
  <c r="M274" i="30" s="1"/>
  <c r="M272" i="30" a="1"/>
  <c r="M272" i="30" s="1"/>
  <c r="M273" i="30" a="1"/>
  <c r="M273" i="30" s="1"/>
  <c r="M271" i="30" a="1"/>
  <c r="M271" i="30" s="1"/>
  <c r="M270" i="30" a="1"/>
  <c r="M270" i="30" s="1"/>
  <c r="M268" i="30" a="1"/>
  <c r="M268" i="30" s="1"/>
  <c r="M269" i="30" a="1"/>
  <c r="M269" i="30" s="1"/>
  <c r="M267" i="30" a="1"/>
  <c r="M267" i="30" s="1"/>
  <c r="M266" i="30" a="1"/>
  <c r="M266" i="30" s="1"/>
  <c r="M265" i="30" a="1"/>
  <c r="M265" i="30" s="1"/>
  <c r="M262" i="30" a="1"/>
  <c r="M262" i="30" s="1"/>
  <c r="M264" i="30" a="1"/>
  <c r="M264" i="30" s="1"/>
  <c r="M263" i="30" a="1"/>
  <c r="M263" i="30" s="1"/>
  <c r="M261" i="30" a="1"/>
  <c r="M261" i="30" s="1"/>
  <c r="M259" i="30" a="1"/>
  <c r="M259" i="30" s="1"/>
  <c r="M260" i="30" a="1"/>
  <c r="M260" i="30" s="1"/>
  <c r="M258" i="30" a="1"/>
  <c r="M258" i="30" s="1"/>
  <c r="M257" i="30" a="1"/>
  <c r="M257" i="30" s="1"/>
  <c r="M256" i="30" a="1"/>
  <c r="M256" i="30" s="1"/>
  <c r="M255" i="30" a="1"/>
  <c r="M255" i="30" s="1"/>
  <c r="M254" i="30" a="1"/>
  <c r="M254" i="30" s="1"/>
  <c r="M253" i="30" a="1"/>
  <c r="M253" i="30" s="1"/>
  <c r="M252" i="30" a="1"/>
  <c r="M252" i="30" s="1"/>
  <c r="M251" i="30" a="1"/>
  <c r="M251" i="30" s="1"/>
  <c r="M248" i="30" a="1"/>
  <c r="M248" i="30" s="1"/>
  <c r="M250" i="30" a="1"/>
  <c r="M250" i="30" s="1"/>
  <c r="M249" i="30" a="1"/>
  <c r="M249" i="30" s="1"/>
  <c r="M247" i="30" a="1"/>
  <c r="M247" i="30" s="1"/>
  <c r="M246" i="30" a="1"/>
  <c r="M246" i="30" s="1"/>
  <c r="M245" i="30" a="1"/>
  <c r="M245" i="30" s="1"/>
  <c r="M244" i="30" a="1"/>
  <c r="M244" i="30" s="1"/>
  <c r="M243" i="30" a="1"/>
  <c r="M243" i="30" s="1"/>
  <c r="M241" i="30" a="1"/>
  <c r="M241" i="30" s="1"/>
  <c r="M242" i="30" a="1"/>
  <c r="M242" i="30" s="1"/>
  <c r="M240" i="30" a="1"/>
  <c r="M240" i="30" s="1"/>
  <c r="M239" i="30" a="1"/>
  <c r="M239" i="30" s="1"/>
  <c r="M238" i="30" a="1"/>
  <c r="M238" i="30" s="1"/>
  <c r="M237" i="30" a="1"/>
  <c r="M237" i="30" s="1"/>
  <c r="M236" i="30" a="1"/>
  <c r="M236" i="30" s="1"/>
  <c r="M235" i="30" a="1"/>
  <c r="M235" i="30" s="1"/>
  <c r="M233" i="30" a="1"/>
  <c r="M233" i="30" s="1"/>
  <c r="M234" i="30" a="1"/>
  <c r="M234" i="30" s="1"/>
  <c r="M232" i="30" a="1"/>
  <c r="M232" i="30" s="1"/>
  <c r="M231" i="30" a="1"/>
  <c r="M231" i="30" s="1"/>
  <c r="M230" i="30" a="1"/>
  <c r="M230" i="30" s="1"/>
  <c r="M229" i="30" a="1"/>
  <c r="M229" i="30" s="1"/>
  <c r="M228" i="30" a="1"/>
  <c r="M228" i="30" s="1"/>
  <c r="M227" i="30" a="1"/>
  <c r="M227" i="30" s="1"/>
  <c r="M226" i="30" a="1"/>
  <c r="M226" i="30" s="1"/>
  <c r="M225" i="30" a="1"/>
  <c r="M225" i="30" s="1"/>
  <c r="M223" i="30" a="1"/>
  <c r="M223" i="30" s="1"/>
  <c r="M224" i="30" a="1"/>
  <c r="M224" i="30" s="1"/>
  <c r="M222" i="30" a="1"/>
  <c r="M222" i="30" s="1"/>
  <c r="M221" i="30" a="1"/>
  <c r="M221" i="30" s="1"/>
  <c r="M220" i="30" a="1"/>
  <c r="M220" i="30" s="1"/>
  <c r="M218" i="30" a="1"/>
  <c r="M218" i="30" s="1"/>
  <c r="M219" i="30" a="1"/>
  <c r="M219" i="30" s="1"/>
  <c r="M217" i="30" a="1"/>
  <c r="M217" i="30" s="1"/>
  <c r="M215" i="30" a="1"/>
  <c r="M215" i="30" s="1"/>
  <c r="M216" i="30" a="1"/>
  <c r="M216" i="30" s="1"/>
  <c r="M214" i="30" a="1"/>
  <c r="M214" i="30" s="1"/>
  <c r="M213" i="30" a="1"/>
  <c r="M213" i="30" s="1"/>
  <c r="M212" i="30" a="1"/>
  <c r="M212" i="30" s="1"/>
  <c r="M211" i="30" a="1"/>
  <c r="M211" i="30" s="1"/>
  <c r="M210" i="30" a="1"/>
  <c r="M210" i="30" s="1"/>
  <c r="M207" i="30" a="1"/>
  <c r="M207" i="30" s="1"/>
  <c r="M209" i="30" a="1"/>
  <c r="M209" i="30" s="1"/>
  <c r="M208" i="30" a="1"/>
  <c r="M208" i="30" s="1"/>
  <c r="M206" i="30" a="1"/>
  <c r="M206" i="30" s="1"/>
  <c r="M205" i="30" a="1"/>
  <c r="M205" i="30" s="1"/>
  <c r="M204" i="30" a="1"/>
  <c r="M204" i="30" s="1"/>
  <c r="M203" i="30" a="1"/>
  <c r="M203" i="30" s="1"/>
  <c r="M202" i="30" a="1"/>
  <c r="M202" i="30" s="1"/>
  <c r="M201" i="30" a="1"/>
  <c r="M201" i="30" s="1"/>
  <c r="M200" i="30" a="1"/>
  <c r="M200" i="30" s="1"/>
  <c r="M199" i="30" a="1"/>
  <c r="M199" i="30" s="1"/>
  <c r="M197" i="30" a="1"/>
  <c r="M197" i="30" s="1"/>
  <c r="M198" i="30" a="1"/>
  <c r="M198" i="30" s="1"/>
  <c r="M196" i="30" a="1"/>
  <c r="M196" i="30" s="1"/>
  <c r="M195" i="30" a="1"/>
  <c r="M195" i="30" s="1"/>
  <c r="M194" i="30" a="1"/>
  <c r="M194" i="30" s="1"/>
  <c r="M193" i="30" a="1"/>
  <c r="M193" i="30" s="1"/>
  <c r="M192" i="30" a="1"/>
  <c r="M192" i="30" s="1"/>
  <c r="M191" i="30" a="1"/>
  <c r="M191" i="30" s="1"/>
  <c r="M190" i="30" a="1"/>
  <c r="M190" i="30" s="1"/>
  <c r="M189" i="30" a="1"/>
  <c r="M189" i="30" s="1"/>
  <c r="M187" i="30" a="1"/>
  <c r="M187" i="30" s="1"/>
  <c r="M188" i="30" a="1"/>
  <c r="M188" i="30" s="1"/>
  <c r="M186" i="30" a="1"/>
  <c r="M186" i="30" s="1"/>
  <c r="M184" i="30" a="1"/>
  <c r="M184" i="30" s="1"/>
  <c r="M185" i="30" a="1"/>
  <c r="M185" i="30" s="1"/>
  <c r="M183" i="30" a="1"/>
  <c r="M183" i="30" s="1"/>
  <c r="M182" i="30" a="1"/>
  <c r="M182" i="30" s="1"/>
  <c r="M181" i="30" a="1"/>
  <c r="M181" i="30" s="1"/>
  <c r="M180" i="30" a="1"/>
  <c r="M180" i="30" s="1"/>
  <c r="M179" i="30" a="1"/>
  <c r="M179" i="30" s="1"/>
  <c r="M178" i="30" a="1"/>
  <c r="M178" i="30" s="1"/>
  <c r="M175" i="30" a="1"/>
  <c r="M175" i="30" s="1"/>
  <c r="M174" i="30" a="1"/>
  <c r="M174" i="30" s="1"/>
  <c r="M177" i="30" a="1"/>
  <c r="M177" i="30" s="1"/>
  <c r="M176" i="30" a="1"/>
  <c r="M176" i="30" s="1"/>
  <c r="M173" i="30" a="1"/>
  <c r="M173" i="30" s="1"/>
  <c r="M172" i="30" a="1"/>
  <c r="M172" i="30" s="1"/>
  <c r="M171" i="30" a="1"/>
  <c r="M171" i="30" s="1"/>
  <c r="M168" i="30" a="1"/>
  <c r="M168" i="30" s="1"/>
  <c r="M170" i="30" a="1"/>
  <c r="M170" i="30" s="1"/>
  <c r="M169" i="30" a="1"/>
  <c r="M169" i="30" s="1"/>
  <c r="M167" i="30" a="1"/>
  <c r="M167" i="30" s="1"/>
  <c r="M165" i="30" a="1"/>
  <c r="M165" i="30" s="1"/>
  <c r="M166" i="30" a="1"/>
  <c r="M166" i="30" s="1"/>
  <c r="M164" i="30" a="1"/>
  <c r="M164" i="30" s="1"/>
  <c r="M163" i="30" a="1"/>
  <c r="M163" i="30" s="1"/>
  <c r="M158" i="30" a="1"/>
  <c r="M158" i="30" s="1"/>
  <c r="M162" i="30" a="1"/>
  <c r="M162" i="30" s="1"/>
  <c r="M161" i="30" a="1"/>
  <c r="M161" i="30" s="1"/>
  <c r="M160" i="30" a="1"/>
  <c r="M160" i="30" s="1"/>
  <c r="M159" i="30" a="1"/>
  <c r="M159" i="30" s="1"/>
  <c r="M157" i="30" a="1"/>
  <c r="M157" i="30" s="1"/>
  <c r="M154" i="30" a="1"/>
  <c r="M154" i="30" s="1"/>
  <c r="M156" i="30" a="1"/>
  <c r="M156" i="30" s="1"/>
  <c r="M155" i="30" a="1"/>
  <c r="M155" i="30" s="1"/>
  <c r="M153" i="30" a="1"/>
  <c r="M153" i="30" s="1"/>
  <c r="M152" i="30" a="1"/>
  <c r="M152" i="30" s="1"/>
  <c r="M151" i="30" a="1"/>
  <c r="M151" i="30" s="1"/>
  <c r="M150" i="30" a="1"/>
  <c r="M150" i="30" s="1"/>
  <c r="M149" i="30" a="1"/>
  <c r="M149" i="30" s="1"/>
  <c r="M148" i="30" a="1"/>
  <c r="M148" i="30" s="1"/>
  <c r="M147" i="30" a="1"/>
  <c r="M147" i="30" s="1"/>
  <c r="M145" i="30" a="1"/>
  <c r="M145" i="30" s="1"/>
  <c r="M146" i="30" a="1"/>
  <c r="M146" i="30" s="1"/>
  <c r="M144" i="30" a="1"/>
  <c r="M144" i="30" s="1"/>
  <c r="M143" i="30" a="1"/>
  <c r="M143" i="30" s="1"/>
  <c r="M142" i="30" a="1"/>
  <c r="M142" i="30" s="1"/>
  <c r="M140" i="30" a="1"/>
  <c r="M140" i="30" s="1"/>
  <c r="M141" i="30" a="1"/>
  <c r="M141" i="30" s="1"/>
  <c r="M139" i="30" a="1"/>
  <c r="M139" i="30" s="1"/>
  <c r="M138" i="30" a="1"/>
  <c r="M138" i="30" s="1"/>
  <c r="M137" i="30" a="1"/>
  <c r="M137" i="30" s="1"/>
  <c r="M136" i="30" a="1"/>
  <c r="M136" i="30" s="1"/>
  <c r="M135" i="30" a="1"/>
  <c r="M135" i="30" s="1"/>
  <c r="M134" i="30" a="1"/>
  <c r="M134" i="30" s="1"/>
  <c r="M133" i="30" a="1"/>
  <c r="M133" i="30" s="1"/>
  <c r="M132" i="30" a="1"/>
  <c r="M132" i="30" s="1"/>
  <c r="M131" i="30" a="1"/>
  <c r="M131" i="30" s="1"/>
  <c r="M130" i="30" a="1"/>
  <c r="M130" i="30" s="1"/>
  <c r="M126" i="30" a="1"/>
  <c r="M126" i="30" s="1"/>
  <c r="M129" i="30" a="1"/>
  <c r="M129" i="30" s="1"/>
  <c r="M128" i="30" a="1"/>
  <c r="M128" i="30" s="1"/>
  <c r="M127" i="30" a="1"/>
  <c r="M127" i="30" s="1"/>
  <c r="M125" i="30" a="1"/>
  <c r="M125" i="30" s="1"/>
  <c r="M124" i="30" a="1"/>
  <c r="M124" i="30" s="1"/>
  <c r="M123" i="30" a="1"/>
  <c r="M123" i="30" s="1"/>
  <c r="M122" i="30" a="1"/>
  <c r="M122" i="30" s="1"/>
  <c r="M121" i="30" a="1"/>
  <c r="M121" i="30" s="1"/>
  <c r="M117" i="30" a="1"/>
  <c r="M117" i="30" s="1"/>
  <c r="M120" i="30" a="1"/>
  <c r="M120" i="30" s="1"/>
  <c r="M119" i="30" a="1"/>
  <c r="M119" i="30" s="1"/>
  <c r="M118" i="30" a="1"/>
  <c r="M118" i="30" s="1"/>
  <c r="M116" i="30" a="1"/>
  <c r="M116" i="30" s="1"/>
  <c r="M115" i="30" a="1"/>
  <c r="M115" i="30" s="1"/>
  <c r="M114" i="30" a="1"/>
  <c r="M114" i="30" s="1"/>
  <c r="M112" i="30" a="1"/>
  <c r="M112" i="30" s="1"/>
  <c r="M113" i="30" a="1"/>
  <c r="M113" i="30" s="1"/>
  <c r="M110" i="30" a="1"/>
  <c r="M110" i="30" s="1"/>
  <c r="M109" i="30" a="1"/>
  <c r="M109" i="30" s="1"/>
  <c r="M111" i="30" a="1"/>
  <c r="M111" i="30" s="1"/>
  <c r="M108" i="30" a="1"/>
  <c r="M108" i="30" s="1"/>
  <c r="M107" i="30" a="1"/>
  <c r="M107" i="30" s="1"/>
  <c r="M106" i="30" a="1"/>
  <c r="M106" i="30" s="1"/>
  <c r="M105" i="30" a="1"/>
  <c r="M105" i="30" s="1"/>
  <c r="M104" i="30" a="1"/>
  <c r="M104" i="30" s="1"/>
  <c r="M103" i="30" a="1"/>
  <c r="M103" i="30" s="1"/>
  <c r="M102" i="30" a="1"/>
  <c r="M102" i="30" s="1"/>
  <c r="M101" i="30" a="1"/>
  <c r="M101" i="30" s="1"/>
  <c r="M100" i="30" a="1"/>
  <c r="M100" i="30" s="1"/>
  <c r="M99" i="30" a="1"/>
  <c r="M99" i="30" s="1"/>
  <c r="M98" i="30" a="1"/>
  <c r="M98" i="30" s="1"/>
  <c r="M97" i="30" a="1"/>
  <c r="M97" i="30" s="1"/>
  <c r="M95" i="30" a="1"/>
  <c r="M95" i="30" s="1"/>
  <c r="M96" i="30" a="1"/>
  <c r="M96" i="30" s="1"/>
  <c r="M94" i="30" a="1"/>
  <c r="M94" i="30" s="1"/>
  <c r="M93" i="30" a="1"/>
  <c r="M93" i="30" s="1"/>
  <c r="M92" i="30" a="1"/>
  <c r="M92" i="30" s="1"/>
  <c r="M91" i="30" a="1"/>
  <c r="M91" i="30" s="1"/>
  <c r="M90" i="30" a="1"/>
  <c r="M90" i="30" s="1"/>
  <c r="M89" i="30" a="1"/>
  <c r="M89" i="30" s="1"/>
  <c r="M88" i="30" a="1"/>
  <c r="M88" i="30" s="1"/>
  <c r="M84" i="30" a="1"/>
  <c r="M84" i="30" s="1"/>
  <c r="M87" i="30" a="1"/>
  <c r="M87" i="30" s="1"/>
  <c r="M86" i="30" a="1"/>
  <c r="M86" i="30" s="1"/>
  <c r="M85" i="30" a="1"/>
  <c r="M85" i="30" s="1"/>
  <c r="M83" i="30" a="1"/>
  <c r="M83" i="30" s="1"/>
  <c r="M81" i="30" a="1"/>
  <c r="M81" i="30" s="1"/>
  <c r="M82" i="30" a="1"/>
  <c r="M82" i="30" s="1"/>
  <c r="M80" i="30" a="1"/>
  <c r="M80" i="30" s="1"/>
  <c r="M79" i="30" a="1"/>
  <c r="M79" i="30" s="1"/>
  <c r="M78" i="30" a="1"/>
  <c r="M78" i="30" s="1"/>
  <c r="M77" i="30" a="1"/>
  <c r="M77" i="30" s="1"/>
  <c r="M76" i="30" a="1"/>
  <c r="M76" i="30" s="1"/>
  <c r="M75" i="30" a="1"/>
  <c r="M75" i="30" s="1"/>
  <c r="M73" i="30" a="1"/>
  <c r="M73" i="30" s="1"/>
  <c r="M74" i="30" a="1"/>
  <c r="M74" i="30" s="1"/>
  <c r="M72" i="30" a="1"/>
  <c r="M72" i="30" s="1"/>
  <c r="M71" i="30" a="1"/>
  <c r="M71" i="30" s="1"/>
  <c r="M70" i="30" a="1"/>
  <c r="M70" i="30" s="1"/>
  <c r="M69" i="30" a="1"/>
  <c r="M69" i="30" s="1"/>
  <c r="M68" i="30" a="1"/>
  <c r="M68" i="30" s="1"/>
  <c r="M67" i="30" a="1"/>
  <c r="M67" i="30" s="1"/>
  <c r="M66" i="30" a="1"/>
  <c r="M66" i="30" s="1"/>
  <c r="M62" i="30" a="1"/>
  <c r="M62" i="30" s="1"/>
  <c r="M65" i="30" a="1"/>
  <c r="M65" i="30" s="1"/>
  <c r="M64" i="30" a="1"/>
  <c r="M64" i="30" s="1"/>
  <c r="M63" i="30" a="1"/>
  <c r="M63" i="30" s="1"/>
  <c r="M61" i="30" a="1"/>
  <c r="M61" i="30" s="1"/>
  <c r="M60" i="30" a="1"/>
  <c r="M60" i="30" s="1"/>
  <c r="M59" i="30" a="1"/>
  <c r="M59" i="30" s="1"/>
  <c r="M58" i="30" a="1"/>
  <c r="M58" i="30" s="1"/>
  <c r="M57" i="30" a="1"/>
  <c r="M57" i="30" s="1"/>
  <c r="M56" i="30" a="1"/>
  <c r="M56" i="30" s="1"/>
  <c r="M54" i="30" a="1"/>
  <c r="M54" i="30" s="1"/>
  <c r="M55" i="30" a="1"/>
  <c r="M55" i="30" s="1"/>
  <c r="M53" i="30" a="1"/>
  <c r="M53" i="30" s="1"/>
  <c r="M52" i="30" a="1"/>
  <c r="M52" i="30" s="1"/>
  <c r="M47" i="30" a="1"/>
  <c r="M47" i="30" s="1"/>
  <c r="M51" i="30" a="1"/>
  <c r="M51" i="30" s="1"/>
  <c r="M50" i="30" a="1"/>
  <c r="M50" i="30" s="1"/>
  <c r="M49" i="30" a="1"/>
  <c r="M49" i="30" s="1"/>
  <c r="M48" i="30" a="1"/>
  <c r="M48" i="30" s="1"/>
  <c r="M46" i="30" a="1"/>
  <c r="M46" i="30" s="1"/>
  <c r="M45" i="30" a="1"/>
  <c r="M45" i="30" s="1"/>
  <c r="M44" i="30" a="1"/>
  <c r="M44" i="30" s="1"/>
  <c r="M43" i="30" a="1"/>
  <c r="M43" i="30" s="1"/>
  <c r="M42" i="30" a="1"/>
  <c r="M42" i="30" s="1"/>
  <c r="M37" i="30" a="1"/>
  <c r="M37" i="30" s="1"/>
  <c r="M41" i="30" a="1"/>
  <c r="M41" i="30" s="1"/>
  <c r="M40" i="30" a="1"/>
  <c r="M40" i="30" s="1"/>
  <c r="M39" i="30" a="1"/>
  <c r="M39" i="30" s="1"/>
  <c r="M38" i="30" a="1"/>
  <c r="M38" i="30" s="1"/>
  <c r="M36" i="30" a="1"/>
  <c r="M36" i="30" s="1"/>
  <c r="M35" i="30" a="1"/>
  <c r="M35" i="30" s="1"/>
  <c r="M34" i="30" a="1"/>
  <c r="M34" i="30" s="1"/>
  <c r="M33" i="30" a="1"/>
  <c r="M33" i="30" s="1"/>
  <c r="M31" i="30" a="1"/>
  <c r="M31" i="30" s="1"/>
  <c r="M32" i="30" a="1"/>
  <c r="M32" i="30" s="1"/>
  <c r="M30" i="30" a="1"/>
  <c r="M30" i="30" s="1"/>
  <c r="M29" i="30" a="1"/>
  <c r="M29" i="30" s="1"/>
  <c r="M28" i="30" a="1"/>
  <c r="M28" i="30" s="1"/>
  <c r="M25" i="30" a="1"/>
  <c r="M25" i="30" s="1"/>
  <c r="M27" i="30" a="1"/>
  <c r="M27" i="30" s="1"/>
  <c r="M26" i="30" a="1"/>
  <c r="M26" i="30" s="1"/>
  <c r="M24" i="30" a="1"/>
  <c r="M24" i="30" s="1"/>
  <c r="M23" i="30" a="1"/>
  <c r="M23" i="30" s="1"/>
  <c r="M22" i="30" a="1"/>
  <c r="M22" i="30" s="1"/>
  <c r="M21" i="30" a="1"/>
  <c r="M21" i="30" s="1"/>
  <c r="M20" i="30" a="1"/>
  <c r="M20" i="30" s="1"/>
  <c r="M19" i="30" a="1"/>
  <c r="M19" i="30" s="1"/>
  <c r="M18" i="30" a="1"/>
  <c r="M18" i="30" s="1"/>
  <c r="M17" i="30" a="1"/>
  <c r="M17" i="30" s="1"/>
  <c r="M15" i="30" a="1"/>
  <c r="M15" i="30" s="1"/>
  <c r="M16" i="30" a="1"/>
  <c r="M16" i="30" s="1"/>
  <c r="M14" i="30" a="1"/>
  <c r="M14" i="30" s="1"/>
  <c r="M13" i="30" a="1"/>
  <c r="M13" i="30" s="1"/>
  <c r="M10" i="30" a="1"/>
  <c r="M10" i="30" s="1"/>
  <c r="M12" i="30" a="1"/>
  <c r="M12" i="30" s="1"/>
  <c r="M11" i="30" a="1"/>
  <c r="M11" i="30" s="1"/>
  <c r="M9" i="30" a="1"/>
  <c r="M9" i="30" s="1"/>
  <c r="M8" i="30" a="1"/>
  <c r="M8" i="30" s="1"/>
  <c r="M7" i="30" a="1"/>
  <c r="M7" i="30" s="1"/>
  <c r="M4" i="30" a="1"/>
  <c r="M4" i="30" s="1"/>
  <c r="M6" i="30" a="1"/>
  <c r="M6" i="30" s="1"/>
  <c r="M5" i="30" a="1"/>
  <c r="M5" i="30" s="1"/>
  <c r="M3" i="30" a="1"/>
  <c r="M3" i="30" s="1"/>
  <c r="P2" i="30" l="1" a="1"/>
  <c r="P2" i="30" s="1"/>
  <c r="O2" i="30"/>
  <c r="E448" i="30" s="1"/>
  <c r="G448" i="30" l="1"/>
  <c r="H448" i="30"/>
  <c r="E446" i="30"/>
  <c r="G446" i="30" s="1"/>
  <c r="E447" i="30"/>
  <c r="G447" i="30" s="1"/>
  <c r="E444" i="30"/>
  <c r="G444" i="30" s="1"/>
  <c r="E445" i="30"/>
  <c r="G445" i="30" s="1"/>
  <c r="H444" i="30"/>
  <c r="E442" i="30"/>
  <c r="G442" i="30" s="1"/>
  <c r="E443" i="30"/>
  <c r="G443" i="30" s="1"/>
  <c r="H442" i="30"/>
  <c r="E440" i="30"/>
  <c r="H440" i="30" s="1"/>
  <c r="E441" i="30"/>
  <c r="H441" i="30" s="1"/>
  <c r="E438" i="30"/>
  <c r="H438" i="30" s="1"/>
  <c r="E439" i="30"/>
  <c r="G439" i="30" s="1"/>
  <c r="E436" i="30"/>
  <c r="H436" i="30" s="1"/>
  <c r="E437" i="30"/>
  <c r="G437" i="30" s="1"/>
  <c r="E434" i="30"/>
  <c r="G434" i="30" s="1"/>
  <c r="E435" i="30"/>
  <c r="G435" i="30" s="1"/>
  <c r="E432" i="30"/>
  <c r="G432" i="30" s="1"/>
  <c r="E433" i="30"/>
  <c r="G433" i="30" s="1"/>
  <c r="H432" i="30"/>
  <c r="E430" i="30"/>
  <c r="H430" i="30" s="1"/>
  <c r="E431" i="30"/>
  <c r="G431" i="30" s="1"/>
  <c r="E428" i="30"/>
  <c r="G428" i="30" s="1"/>
  <c r="E429" i="30"/>
  <c r="G429" i="30" s="1"/>
  <c r="E426" i="30"/>
  <c r="H426" i="30" s="1"/>
  <c r="E427" i="30"/>
  <c r="G427" i="30" s="1"/>
  <c r="E424" i="30"/>
  <c r="G424" i="30" s="1"/>
  <c r="E425" i="30"/>
  <c r="G425" i="30" s="1"/>
  <c r="E422" i="30"/>
  <c r="H422" i="30" s="1"/>
  <c r="E423" i="30"/>
  <c r="G423" i="30" s="1"/>
  <c r="E420" i="30"/>
  <c r="H420" i="30" s="1"/>
  <c r="E421" i="30"/>
  <c r="H421" i="30" s="1"/>
  <c r="E418" i="30"/>
  <c r="H418" i="30" s="1"/>
  <c r="E419" i="30"/>
  <c r="G419" i="30" s="1"/>
  <c r="E416" i="30"/>
  <c r="G416" i="30" s="1"/>
  <c r="E417" i="30"/>
  <c r="G417" i="30" s="1"/>
  <c r="E414" i="30"/>
  <c r="H414" i="30" s="1"/>
  <c r="E415" i="30"/>
  <c r="G415" i="30" s="1"/>
  <c r="E412" i="30"/>
  <c r="H412" i="30" s="1"/>
  <c r="E413" i="30"/>
  <c r="H413" i="30" s="1"/>
  <c r="E410" i="30"/>
  <c r="H410" i="30" s="1"/>
  <c r="E411" i="30"/>
  <c r="H411" i="30" s="1"/>
  <c r="E408" i="30"/>
  <c r="H408" i="30" s="1"/>
  <c r="E409" i="30"/>
  <c r="H409" i="30" s="1"/>
  <c r="E406" i="30"/>
  <c r="H406" i="30" s="1"/>
  <c r="E407" i="30"/>
  <c r="H407" i="30" s="1"/>
  <c r="E404" i="30"/>
  <c r="H404" i="30" s="1"/>
  <c r="E405" i="30"/>
  <c r="G405" i="30" s="1"/>
  <c r="E402" i="30"/>
  <c r="G402" i="30" s="1"/>
  <c r="E403" i="30"/>
  <c r="G403" i="30" s="1"/>
  <c r="E401" i="30"/>
  <c r="G401" i="30" s="1"/>
  <c r="E399" i="30"/>
  <c r="H399" i="30" s="1"/>
  <c r="E400" i="30"/>
  <c r="G400" i="30" s="1"/>
  <c r="E397" i="30"/>
  <c r="H397" i="30" s="1"/>
  <c r="E398" i="30"/>
  <c r="G398" i="30" s="1"/>
  <c r="E395" i="30"/>
  <c r="H395" i="30" s="1"/>
  <c r="E396" i="30"/>
  <c r="G396" i="30" s="1"/>
  <c r="E393" i="30"/>
  <c r="H393" i="30" s="1"/>
  <c r="E394" i="30"/>
  <c r="H394" i="30" s="1"/>
  <c r="E391" i="30"/>
  <c r="H391" i="30" s="1"/>
  <c r="E392" i="30"/>
  <c r="G392" i="30" s="1"/>
  <c r="E389" i="30"/>
  <c r="G389" i="30" s="1"/>
  <c r="E390" i="30"/>
  <c r="H390" i="30" s="1"/>
  <c r="E387" i="30"/>
  <c r="H387" i="30" s="1"/>
  <c r="E388" i="30"/>
  <c r="G388" i="30" s="1"/>
  <c r="E385" i="30"/>
  <c r="H385" i="30" s="1"/>
  <c r="E386" i="30"/>
  <c r="H386" i="30" s="1"/>
  <c r="E383" i="30"/>
  <c r="H383" i="30" s="1"/>
  <c r="E384" i="30"/>
  <c r="G384" i="30" s="1"/>
  <c r="E381" i="30"/>
  <c r="G381" i="30" s="1"/>
  <c r="E382" i="30"/>
  <c r="G382" i="30" s="1"/>
  <c r="E379" i="30"/>
  <c r="H379" i="30" s="1"/>
  <c r="E380" i="30"/>
  <c r="H380" i="30" s="1"/>
  <c r="E377" i="30"/>
  <c r="G377" i="30" s="1"/>
  <c r="E378" i="30"/>
  <c r="H378" i="30" s="1"/>
  <c r="E375" i="30"/>
  <c r="H375" i="30" s="1"/>
  <c r="E376" i="30"/>
  <c r="H376" i="30" s="1"/>
  <c r="E373" i="30"/>
  <c r="G373" i="30" s="1"/>
  <c r="E374" i="30"/>
  <c r="G374" i="30" s="1"/>
  <c r="E371" i="30"/>
  <c r="H371" i="30" s="1"/>
  <c r="E372" i="30"/>
  <c r="G372" i="30" s="1"/>
  <c r="E369" i="30"/>
  <c r="G369" i="30" s="1"/>
  <c r="E370" i="30"/>
  <c r="G370" i="30" s="1"/>
  <c r="E367" i="30"/>
  <c r="H367" i="30" s="1"/>
  <c r="E368" i="30"/>
  <c r="G368" i="30" s="1"/>
  <c r="E365" i="30"/>
  <c r="G365" i="30" s="1"/>
  <c r="E366" i="30"/>
  <c r="G366" i="30" s="1"/>
  <c r="E364" i="30"/>
  <c r="H364" i="30" s="1"/>
  <c r="E362" i="30"/>
  <c r="G362" i="30" s="1"/>
  <c r="E361" i="30"/>
  <c r="G361" i="30" s="1"/>
  <c r="E363" i="30"/>
  <c r="G363" i="30" s="1"/>
  <c r="E359" i="30"/>
  <c r="H359" i="30" s="1"/>
  <c r="E360" i="30"/>
  <c r="G360" i="30" s="1"/>
  <c r="E357" i="30"/>
  <c r="H357" i="30" s="1"/>
  <c r="E358" i="30"/>
  <c r="G358" i="30" s="1"/>
  <c r="E355" i="30"/>
  <c r="H355" i="30" s="1"/>
  <c r="E356" i="30"/>
  <c r="G356" i="30" s="1"/>
  <c r="E353" i="30"/>
  <c r="H353" i="30" s="1"/>
  <c r="E354" i="30"/>
  <c r="G354" i="30" s="1"/>
  <c r="E351" i="30"/>
  <c r="H351" i="30" s="1"/>
  <c r="E352" i="30"/>
  <c r="G352" i="30" s="1"/>
  <c r="E349" i="30"/>
  <c r="H349" i="30" s="1"/>
  <c r="E350" i="30"/>
  <c r="H350" i="30" s="1"/>
  <c r="E347" i="30"/>
  <c r="H347" i="30" s="1"/>
  <c r="E348" i="30"/>
  <c r="H348" i="30" s="1"/>
  <c r="E345" i="30"/>
  <c r="G345" i="30" s="1"/>
  <c r="E346" i="30"/>
  <c r="G346" i="30" s="1"/>
  <c r="E343" i="30"/>
  <c r="G343" i="30" s="1"/>
  <c r="E344" i="30"/>
  <c r="H344" i="30" s="1"/>
  <c r="E341" i="30"/>
  <c r="G341" i="30" s="1"/>
  <c r="E342" i="30"/>
  <c r="G342" i="30" s="1"/>
  <c r="E339" i="30"/>
  <c r="G339" i="30" s="1"/>
  <c r="E340" i="30"/>
  <c r="H340" i="30" s="1"/>
  <c r="E337" i="30"/>
  <c r="G337" i="30" s="1"/>
  <c r="E338" i="30"/>
  <c r="G338" i="30" s="1"/>
  <c r="E335" i="30"/>
  <c r="H335" i="30" s="1"/>
  <c r="E336" i="30"/>
  <c r="G336" i="30" s="1"/>
  <c r="E333" i="30"/>
  <c r="G333" i="30" s="1"/>
  <c r="E334" i="30"/>
  <c r="G334" i="30" s="1"/>
  <c r="E331" i="30"/>
  <c r="H331" i="30" s="1"/>
  <c r="E332" i="30"/>
  <c r="H332" i="30" s="1"/>
  <c r="E329" i="30"/>
  <c r="H329" i="30" s="1"/>
  <c r="E330" i="30"/>
  <c r="H330" i="30" s="1"/>
  <c r="E327" i="30"/>
  <c r="H327" i="30" s="1"/>
  <c r="E328" i="30"/>
  <c r="G328" i="30" s="1"/>
  <c r="E325" i="30"/>
  <c r="G325" i="30" s="1"/>
  <c r="E326" i="30"/>
  <c r="G326" i="30" s="1"/>
  <c r="E323" i="30"/>
  <c r="G323" i="30" s="1"/>
  <c r="E324" i="30"/>
  <c r="G324" i="30" s="1"/>
  <c r="E321" i="30"/>
  <c r="G321" i="30" s="1"/>
  <c r="E322" i="30"/>
  <c r="G322" i="30" s="1"/>
  <c r="E319" i="30"/>
  <c r="H319" i="30" s="1"/>
  <c r="E320" i="30"/>
  <c r="H320" i="30" s="1"/>
  <c r="E317" i="30"/>
  <c r="H317" i="30" s="1"/>
  <c r="E318" i="30"/>
  <c r="G318" i="30" s="1"/>
  <c r="E315" i="30"/>
  <c r="H315" i="30" s="1"/>
  <c r="E316" i="30"/>
  <c r="G316" i="30" s="1"/>
  <c r="E313" i="30"/>
  <c r="H313" i="30" s="1"/>
  <c r="E314" i="30"/>
  <c r="G314" i="30" s="1"/>
  <c r="E311" i="30"/>
  <c r="H311" i="30" s="1"/>
  <c r="E312" i="30"/>
  <c r="G312" i="30" s="1"/>
  <c r="E309" i="30"/>
  <c r="H309" i="30" s="1"/>
  <c r="E310" i="30"/>
  <c r="G310" i="30" s="1"/>
  <c r="E307" i="30"/>
  <c r="H307" i="30" s="1"/>
  <c r="E308" i="30"/>
  <c r="G308" i="30" s="1"/>
  <c r="E305" i="30"/>
  <c r="H305" i="30" s="1"/>
  <c r="E306" i="30"/>
  <c r="G306" i="30" s="1"/>
  <c r="E303" i="30"/>
  <c r="H303" i="30" s="1"/>
  <c r="E304" i="30"/>
  <c r="G304" i="30" s="1"/>
  <c r="E301" i="30"/>
  <c r="H301" i="30" s="1"/>
  <c r="E302" i="30"/>
  <c r="G302" i="30" s="1"/>
  <c r="E299" i="30"/>
  <c r="H299" i="30" s="1"/>
  <c r="E300" i="30"/>
  <c r="H300" i="30" s="1"/>
  <c r="E297" i="30"/>
  <c r="H297" i="30" s="1"/>
  <c r="E298" i="30"/>
  <c r="H298" i="30" s="1"/>
  <c r="E295" i="30"/>
  <c r="H295" i="30" s="1"/>
  <c r="E296" i="30"/>
  <c r="H296" i="30" s="1"/>
  <c r="E293" i="30"/>
  <c r="G293" i="30" s="1"/>
  <c r="E294" i="30"/>
  <c r="G294" i="30" s="1"/>
  <c r="E291" i="30"/>
  <c r="H291" i="30" s="1"/>
  <c r="E292" i="30"/>
  <c r="G292" i="30" s="1"/>
  <c r="E289" i="30"/>
  <c r="H289" i="30" s="1"/>
  <c r="E290" i="30"/>
  <c r="G290" i="30" s="1"/>
  <c r="E287" i="30"/>
  <c r="H287" i="30" s="1"/>
  <c r="E288" i="30"/>
  <c r="H288" i="30" s="1"/>
  <c r="E285" i="30"/>
  <c r="H285" i="30" s="1"/>
  <c r="E286" i="30"/>
  <c r="H286" i="30" s="1"/>
  <c r="E283" i="30"/>
  <c r="G283" i="30" s="1"/>
  <c r="E284" i="30"/>
  <c r="G284" i="30" s="1"/>
  <c r="E281" i="30"/>
  <c r="H281" i="30" s="1"/>
  <c r="E282" i="30"/>
  <c r="H282" i="30" s="1"/>
  <c r="E279" i="30"/>
  <c r="G279" i="30" s="1"/>
  <c r="E280" i="30"/>
  <c r="G280" i="30" s="1"/>
  <c r="E277" i="30"/>
  <c r="H277" i="30" s="1"/>
  <c r="E278" i="30"/>
  <c r="G278" i="30" s="1"/>
  <c r="E275" i="30"/>
  <c r="H275" i="30" s="1"/>
  <c r="E276" i="30"/>
  <c r="H276" i="30" s="1"/>
  <c r="E273" i="30"/>
  <c r="H273" i="30" s="1"/>
  <c r="E274" i="30"/>
  <c r="H274" i="30" s="1"/>
  <c r="E271" i="30"/>
  <c r="G271" i="30" s="1"/>
  <c r="E272" i="30"/>
  <c r="G272" i="30" s="1"/>
  <c r="E269" i="30"/>
  <c r="H269" i="30" s="1"/>
  <c r="E270" i="30"/>
  <c r="H270" i="30" s="1"/>
  <c r="E267" i="30"/>
  <c r="H267" i="30" s="1"/>
  <c r="E268" i="30"/>
  <c r="G268" i="30" s="1"/>
  <c r="E265" i="30"/>
  <c r="H265" i="30" s="1"/>
  <c r="E266" i="30"/>
  <c r="H266" i="30" s="1"/>
  <c r="E263" i="30"/>
  <c r="H263" i="30" s="1"/>
  <c r="E264" i="30"/>
  <c r="G264" i="30" s="1"/>
  <c r="E261" i="30"/>
  <c r="G261" i="30" s="1"/>
  <c r="E262" i="30"/>
  <c r="G262" i="30" s="1"/>
  <c r="E259" i="30"/>
  <c r="G259" i="30" s="1"/>
  <c r="E260" i="30"/>
  <c r="G260" i="30" s="1"/>
  <c r="E257" i="30"/>
  <c r="H257" i="30" s="1"/>
  <c r="E258" i="30"/>
  <c r="G258" i="30" s="1"/>
  <c r="E256" i="30"/>
  <c r="H256" i="30" s="1"/>
  <c r="E254" i="30"/>
  <c r="H254" i="30" s="1"/>
  <c r="E255" i="30"/>
  <c r="G255" i="30" s="1"/>
  <c r="E252" i="30"/>
  <c r="H252" i="30" s="1"/>
  <c r="E253" i="30"/>
  <c r="H253" i="30" s="1"/>
  <c r="E250" i="30"/>
  <c r="H250" i="30" s="1"/>
  <c r="E251" i="30"/>
  <c r="G251" i="30" s="1"/>
  <c r="E248" i="30"/>
  <c r="H248" i="30" s="1"/>
  <c r="E249" i="30"/>
  <c r="G249" i="30" s="1"/>
  <c r="E246" i="30"/>
  <c r="H246" i="30" s="1"/>
  <c r="E247" i="30"/>
  <c r="G247" i="30" s="1"/>
  <c r="E244" i="30"/>
  <c r="H244" i="30" s="1"/>
  <c r="E245" i="30"/>
  <c r="G245" i="30" s="1"/>
  <c r="E242" i="30"/>
  <c r="H242" i="30" s="1"/>
  <c r="E243" i="30"/>
  <c r="H243" i="30" s="1"/>
  <c r="E240" i="30"/>
  <c r="H240" i="30" s="1"/>
  <c r="E241" i="30"/>
  <c r="G241" i="30" s="1"/>
  <c r="E238" i="30"/>
  <c r="G238" i="30" s="1"/>
  <c r="E239" i="30"/>
  <c r="G239" i="30" s="1"/>
  <c r="E236" i="30"/>
  <c r="H236" i="30" s="1"/>
  <c r="E237" i="30"/>
  <c r="H237" i="30" s="1"/>
  <c r="E234" i="30"/>
  <c r="H234" i="30" s="1"/>
  <c r="E235" i="30"/>
  <c r="G235" i="30" s="1"/>
  <c r="E232" i="30"/>
  <c r="H232" i="30" s="1"/>
  <c r="E233" i="30"/>
  <c r="G233" i="30" s="1"/>
  <c r="E230" i="30"/>
  <c r="G230" i="30" s="1"/>
  <c r="E231" i="30"/>
  <c r="G231" i="30" s="1"/>
  <c r="E228" i="30"/>
  <c r="G228" i="30" s="1"/>
  <c r="E229" i="30"/>
  <c r="H229" i="30" s="1"/>
  <c r="E226" i="30"/>
  <c r="H226" i="30" s="1"/>
  <c r="E227" i="30"/>
  <c r="G227" i="30" s="1"/>
  <c r="E225" i="30"/>
  <c r="G225" i="30" s="1"/>
  <c r="E223" i="30"/>
  <c r="H223" i="30" s="1"/>
  <c r="E224" i="30"/>
  <c r="H224" i="30" s="1"/>
  <c r="E221" i="30"/>
  <c r="H221" i="30" s="1"/>
  <c r="E222" i="30"/>
  <c r="H222" i="30" s="1"/>
  <c r="E219" i="30"/>
  <c r="H219" i="30" s="1"/>
  <c r="E220" i="30"/>
  <c r="G220" i="30" s="1"/>
  <c r="E217" i="30"/>
  <c r="H217" i="30" s="1"/>
  <c r="E218" i="30"/>
  <c r="H218" i="30" s="1"/>
  <c r="E215" i="30"/>
  <c r="G215" i="30" s="1"/>
  <c r="E216" i="30"/>
  <c r="G216" i="30" s="1"/>
  <c r="E213" i="30"/>
  <c r="H213" i="30" s="1"/>
  <c r="E214" i="30"/>
  <c r="G214" i="30" s="1"/>
  <c r="E211" i="30"/>
  <c r="H211" i="30" s="1"/>
  <c r="E212" i="30"/>
  <c r="G212" i="30" s="1"/>
  <c r="E207" i="30"/>
  <c r="H207" i="30" s="1"/>
  <c r="E210" i="30"/>
  <c r="H210" i="30" s="1"/>
  <c r="E208" i="30"/>
  <c r="H208" i="30" s="1"/>
  <c r="E209" i="30"/>
  <c r="G209" i="30" s="1"/>
  <c r="E205" i="30"/>
  <c r="G205" i="30" s="1"/>
  <c r="E206" i="30"/>
  <c r="G206" i="30" s="1"/>
  <c r="E203" i="30"/>
  <c r="G203" i="30" s="1"/>
  <c r="E204" i="30"/>
  <c r="G204" i="30" s="1"/>
  <c r="E201" i="30"/>
  <c r="G201" i="30" s="1"/>
  <c r="E202" i="30"/>
  <c r="H202" i="30" s="1"/>
  <c r="E199" i="30"/>
  <c r="H199" i="30" s="1"/>
  <c r="E200" i="30"/>
  <c r="G200" i="30" s="1"/>
  <c r="E197" i="30"/>
  <c r="H197" i="30" s="1"/>
  <c r="E198" i="30"/>
  <c r="G198" i="30" s="1"/>
  <c r="E195" i="30"/>
  <c r="G195" i="30" s="1"/>
  <c r="E196" i="30"/>
  <c r="G196" i="30" s="1"/>
  <c r="E193" i="30"/>
  <c r="G193" i="30" s="1"/>
  <c r="E194" i="30"/>
  <c r="H194" i="30" s="1"/>
  <c r="E191" i="30"/>
  <c r="G191" i="30" s="1"/>
  <c r="E192" i="30"/>
  <c r="H192" i="30" s="1"/>
  <c r="E189" i="30"/>
  <c r="H189" i="30" s="1"/>
  <c r="E190" i="30"/>
  <c r="G190" i="30" s="1"/>
  <c r="E187" i="30"/>
  <c r="G187" i="30" s="1"/>
  <c r="E188" i="30"/>
  <c r="H188" i="30" s="1"/>
  <c r="E185" i="30"/>
  <c r="H185" i="30" s="1"/>
  <c r="E186" i="30"/>
  <c r="H186" i="30" s="1"/>
  <c r="E183" i="30"/>
  <c r="H183" i="30" s="1"/>
  <c r="E184" i="30"/>
  <c r="G184" i="30" s="1"/>
  <c r="E181" i="30"/>
  <c r="H181" i="30" s="1"/>
  <c r="E182" i="30"/>
  <c r="G182" i="30" s="1"/>
  <c r="E179" i="30"/>
  <c r="H179" i="30" s="1"/>
  <c r="E180" i="30"/>
  <c r="G180" i="30" s="1"/>
  <c r="E177" i="30"/>
  <c r="H177" i="30" s="1"/>
  <c r="E178" i="30"/>
  <c r="G178" i="30" s="1"/>
  <c r="E175" i="30"/>
  <c r="H175" i="30" s="1"/>
  <c r="E176" i="30"/>
  <c r="G176" i="30" s="1"/>
  <c r="E173" i="30"/>
  <c r="H173" i="30" s="1"/>
  <c r="E174" i="30"/>
  <c r="G174" i="30" s="1"/>
  <c r="E171" i="30"/>
  <c r="H171" i="30" s="1"/>
  <c r="E172" i="30"/>
  <c r="H172" i="30" s="1"/>
  <c r="E169" i="30"/>
  <c r="G169" i="30" s="1"/>
  <c r="E170" i="30"/>
  <c r="G170" i="30" s="1"/>
  <c r="E167" i="30"/>
  <c r="H167" i="30" s="1"/>
  <c r="E168" i="30"/>
  <c r="G168" i="30" s="1"/>
  <c r="E165" i="30"/>
  <c r="H165" i="30" s="1"/>
  <c r="E166" i="30"/>
  <c r="G166" i="30" s="1"/>
  <c r="E163" i="30"/>
  <c r="G163" i="30" s="1"/>
  <c r="E164" i="30"/>
  <c r="G164" i="30" s="1"/>
  <c r="E161" i="30"/>
  <c r="G161" i="30" s="1"/>
  <c r="E162" i="30"/>
  <c r="G162" i="30" s="1"/>
  <c r="E159" i="30"/>
  <c r="H159" i="30" s="1"/>
  <c r="E160" i="30"/>
  <c r="G160" i="30" s="1"/>
  <c r="E157" i="30"/>
  <c r="H157" i="30" s="1"/>
  <c r="E158" i="30"/>
  <c r="G158" i="30" s="1"/>
  <c r="E155" i="30"/>
  <c r="H155" i="30" s="1"/>
  <c r="E156" i="30"/>
  <c r="G156" i="30" s="1"/>
  <c r="E153" i="30"/>
  <c r="H153" i="30" s="1"/>
  <c r="E154" i="30"/>
  <c r="H154" i="30" s="1"/>
  <c r="E151" i="30"/>
  <c r="H151" i="30" s="1"/>
  <c r="E150" i="30"/>
  <c r="G150" i="30" s="1"/>
  <c r="E152" i="30"/>
  <c r="H152" i="30" s="1"/>
  <c r="E148" i="30"/>
  <c r="H148" i="30" s="1"/>
  <c r="E149" i="30"/>
  <c r="H149" i="30" s="1"/>
  <c r="E146" i="30"/>
  <c r="H146" i="30" s="1"/>
  <c r="E147" i="30"/>
  <c r="H147" i="30" s="1"/>
  <c r="E144" i="30"/>
  <c r="G144" i="30" s="1"/>
  <c r="E145" i="30"/>
  <c r="H145" i="30" s="1"/>
  <c r="E142" i="30"/>
  <c r="H142" i="30" s="1"/>
  <c r="E143" i="30"/>
  <c r="H143" i="30" s="1"/>
  <c r="E140" i="30"/>
  <c r="H140" i="30" s="1"/>
  <c r="E141" i="30"/>
  <c r="H141" i="30" s="1"/>
  <c r="E138" i="30"/>
  <c r="H138" i="30" s="1"/>
  <c r="E139" i="30"/>
  <c r="H139" i="30" s="1"/>
  <c r="E136" i="30"/>
  <c r="G136" i="30" s="1"/>
  <c r="E137" i="30"/>
  <c r="G137" i="30" s="1"/>
  <c r="E134" i="30"/>
  <c r="H134" i="30" s="1"/>
  <c r="E135" i="30"/>
  <c r="H135" i="30" s="1"/>
  <c r="E132" i="30"/>
  <c r="H132" i="30" s="1"/>
  <c r="E133" i="30"/>
  <c r="G133" i="30" s="1"/>
  <c r="E130" i="30"/>
  <c r="H130" i="30" s="1"/>
  <c r="E131" i="30"/>
  <c r="G131" i="30" s="1"/>
  <c r="E128" i="30"/>
  <c r="H128" i="30" s="1"/>
  <c r="E129" i="30"/>
  <c r="G129" i="30" s="1"/>
  <c r="E126" i="30"/>
  <c r="H126" i="30" s="1"/>
  <c r="E127" i="30"/>
  <c r="H127" i="30" s="1"/>
  <c r="E124" i="30"/>
  <c r="H124" i="30" s="1"/>
  <c r="E125" i="30"/>
  <c r="G125" i="30" s="1"/>
  <c r="E122" i="30"/>
  <c r="H122" i="30" s="1"/>
  <c r="E123" i="30"/>
  <c r="G123" i="30" s="1"/>
  <c r="E120" i="30"/>
  <c r="H120" i="30" s="1"/>
  <c r="E121" i="30"/>
  <c r="G121" i="30" s="1"/>
  <c r="E118" i="30"/>
  <c r="H118" i="30" s="1"/>
  <c r="E119" i="30"/>
  <c r="G119" i="30" s="1"/>
  <c r="E116" i="30"/>
  <c r="H116" i="30" s="1"/>
  <c r="E117" i="30"/>
  <c r="H117" i="30" s="1"/>
  <c r="E114" i="30"/>
  <c r="G114" i="30" s="1"/>
  <c r="E115" i="30"/>
  <c r="G115" i="30" s="1"/>
  <c r="E110" i="30"/>
  <c r="H110" i="30" s="1"/>
  <c r="E113" i="30"/>
  <c r="G113" i="30" s="1"/>
  <c r="E111" i="30"/>
  <c r="H111" i="30" s="1"/>
  <c r="E112" i="30"/>
  <c r="H112" i="30" s="1"/>
  <c r="E108" i="30"/>
  <c r="G108" i="30" s="1"/>
  <c r="E109" i="30"/>
  <c r="H109" i="30" s="1"/>
  <c r="E106" i="30"/>
  <c r="H106" i="30" s="1"/>
  <c r="E107" i="30"/>
  <c r="G107" i="30" s="1"/>
  <c r="E104" i="30"/>
  <c r="G104" i="30" s="1"/>
  <c r="E105" i="30"/>
  <c r="H105" i="30" s="1"/>
  <c r="E102" i="30"/>
  <c r="H102" i="30" s="1"/>
  <c r="E103" i="30"/>
  <c r="G103" i="30" s="1"/>
  <c r="E100" i="30"/>
  <c r="H100" i="30" s="1"/>
  <c r="E101" i="30"/>
  <c r="G101" i="30" s="1"/>
  <c r="E98" i="30"/>
  <c r="H98" i="30" s="1"/>
  <c r="E99" i="30"/>
  <c r="G99" i="30" s="1"/>
  <c r="E96" i="30"/>
  <c r="H96" i="30" s="1"/>
  <c r="E97" i="30"/>
  <c r="H97" i="30" s="1"/>
  <c r="E94" i="30"/>
  <c r="H94" i="30" s="1"/>
  <c r="E95" i="30"/>
  <c r="G95" i="30" s="1"/>
  <c r="E92" i="30"/>
  <c r="G92" i="30" s="1"/>
  <c r="E93" i="30"/>
  <c r="G93" i="30" s="1"/>
  <c r="E90" i="30"/>
  <c r="H90" i="30" s="1"/>
  <c r="E91" i="30"/>
  <c r="G91" i="30" s="1"/>
  <c r="E88" i="30"/>
  <c r="H88" i="30" s="1"/>
  <c r="E89" i="30"/>
  <c r="G89" i="30" s="1"/>
  <c r="E87" i="30"/>
  <c r="H87" i="30" s="1"/>
  <c r="E84" i="30"/>
  <c r="G84" i="30" s="1"/>
  <c r="E85" i="30"/>
  <c r="H85" i="30" s="1"/>
  <c r="E86" i="30"/>
  <c r="G86" i="30" s="1"/>
  <c r="E82" i="30"/>
  <c r="H82" i="30" s="1"/>
  <c r="E83" i="30"/>
  <c r="G83" i="30" s="1"/>
  <c r="E80" i="30"/>
  <c r="H80" i="30" s="1"/>
  <c r="E81" i="30"/>
  <c r="G81" i="30" s="1"/>
  <c r="E78" i="30"/>
  <c r="H78" i="30" s="1"/>
  <c r="E79" i="30"/>
  <c r="G79" i="30" s="1"/>
  <c r="E76" i="30"/>
  <c r="H76" i="30" s="1"/>
  <c r="E77" i="30"/>
  <c r="H77" i="30" s="1"/>
  <c r="E74" i="30"/>
  <c r="G74" i="30" s="1"/>
  <c r="E75" i="30"/>
  <c r="H75" i="30" s="1"/>
  <c r="E72" i="30"/>
  <c r="H72" i="30" s="1"/>
  <c r="E73" i="30"/>
  <c r="G73" i="30" s="1"/>
  <c r="E70" i="30"/>
  <c r="H70" i="30" s="1"/>
  <c r="E71" i="30"/>
  <c r="G71" i="30" s="1"/>
  <c r="E68" i="30"/>
  <c r="H68" i="30" s="1"/>
  <c r="E69" i="30"/>
  <c r="G69" i="30" s="1"/>
  <c r="E66" i="30"/>
  <c r="H66" i="30" s="1"/>
  <c r="E67" i="30"/>
  <c r="G67" i="30" s="1"/>
  <c r="E64" i="30"/>
  <c r="G64" i="30" s="1"/>
  <c r="E65" i="30"/>
  <c r="G65" i="30" s="1"/>
  <c r="E62" i="30"/>
  <c r="H62" i="30" s="1"/>
  <c r="E63" i="30"/>
  <c r="G63" i="30" s="1"/>
  <c r="E60" i="30"/>
  <c r="H60" i="30" s="1"/>
  <c r="E61" i="30"/>
  <c r="G61" i="30" s="1"/>
  <c r="E58" i="30"/>
  <c r="G58" i="30" s="1"/>
  <c r="E59" i="30"/>
  <c r="G59" i="30" s="1"/>
  <c r="E56" i="30"/>
  <c r="H56" i="30" s="1"/>
  <c r="E57" i="30"/>
  <c r="H57" i="30" s="1"/>
  <c r="E54" i="30"/>
  <c r="G54" i="30" s="1"/>
  <c r="E55" i="30"/>
  <c r="H55" i="30" s="1"/>
  <c r="E52" i="30"/>
  <c r="H52" i="30" s="1"/>
  <c r="E53" i="30"/>
  <c r="G53" i="30" s="1"/>
  <c r="E50" i="30"/>
  <c r="H50" i="30" s="1"/>
  <c r="E51" i="30"/>
  <c r="G51" i="30" s="1"/>
  <c r="E48" i="30"/>
  <c r="H48" i="30" s="1"/>
  <c r="E49" i="30"/>
  <c r="G49" i="30" s="1"/>
  <c r="E46" i="30"/>
  <c r="H46" i="30" s="1"/>
  <c r="E47" i="30"/>
  <c r="G47" i="30" s="1"/>
  <c r="E44" i="30"/>
  <c r="H44" i="30" s="1"/>
  <c r="E45" i="30"/>
  <c r="G45" i="30" s="1"/>
  <c r="E42" i="30"/>
  <c r="H42" i="30" s="1"/>
  <c r="E43" i="30"/>
  <c r="H43" i="30" s="1"/>
  <c r="E40" i="30"/>
  <c r="H40" i="30" s="1"/>
  <c r="E41" i="30"/>
  <c r="H41" i="30" s="1"/>
  <c r="E38" i="30"/>
  <c r="G38" i="30" s="1"/>
  <c r="E39" i="30"/>
  <c r="G39" i="30" s="1"/>
  <c r="E36" i="30"/>
  <c r="H36" i="30" s="1"/>
  <c r="E37" i="30"/>
  <c r="H37" i="30" s="1"/>
  <c r="E34" i="30"/>
  <c r="G34" i="30" s="1"/>
  <c r="E35" i="30"/>
  <c r="G35" i="30" s="1"/>
  <c r="E32" i="30"/>
  <c r="G32" i="30" s="1"/>
  <c r="E33" i="30"/>
  <c r="G33" i="30" s="1"/>
  <c r="E30" i="30"/>
  <c r="H30" i="30" s="1"/>
  <c r="E31" i="30"/>
  <c r="H31" i="30" s="1"/>
  <c r="E28" i="30"/>
  <c r="H28" i="30" s="1"/>
  <c r="E29" i="30"/>
  <c r="G29" i="30" s="1"/>
  <c r="E26" i="30"/>
  <c r="H26" i="30" s="1"/>
  <c r="E27" i="30"/>
  <c r="G27" i="30" s="1"/>
  <c r="Q2" i="30"/>
  <c r="E25" i="30"/>
  <c r="G25" i="30" s="1"/>
  <c r="R2" i="30"/>
  <c r="E23" i="30"/>
  <c r="G23" i="30" s="1"/>
  <c r="E24" i="30"/>
  <c r="E21" i="30"/>
  <c r="G21" i="30" s="1"/>
  <c r="E22" i="30"/>
  <c r="E19" i="30"/>
  <c r="H19" i="30" s="1"/>
  <c r="E20" i="30"/>
  <c r="E17" i="30"/>
  <c r="G17" i="30" s="1"/>
  <c r="E18" i="30"/>
  <c r="E15" i="30"/>
  <c r="G15" i="30" s="1"/>
  <c r="E16" i="30"/>
  <c r="E13" i="30"/>
  <c r="H13" i="30" s="1"/>
  <c r="E14" i="30"/>
  <c r="E11" i="30"/>
  <c r="G11" i="30" s="1"/>
  <c r="E12" i="30"/>
  <c r="E6" i="30"/>
  <c r="G6" i="30" s="1"/>
  <c r="E10" i="30"/>
  <c r="E2" i="30"/>
  <c r="G2" i="30" s="1"/>
  <c r="E4" i="30"/>
  <c r="G4" i="30" s="1"/>
  <c r="E7" i="30"/>
  <c r="H7" i="30" s="1"/>
  <c r="E3" i="30"/>
  <c r="H3" i="30" s="1"/>
  <c r="E5" i="30"/>
  <c r="G5" i="30" s="1"/>
  <c r="E8" i="30"/>
  <c r="E9" i="30"/>
  <c r="H434" i="30" l="1"/>
  <c r="H445" i="30"/>
  <c r="J448" i="30"/>
  <c r="I448" i="30"/>
  <c r="K448" i="30"/>
  <c r="L448" i="30"/>
  <c r="H447" i="30"/>
  <c r="G436" i="30"/>
  <c r="K447" i="30"/>
  <c r="L447" i="30"/>
  <c r="G440" i="30"/>
  <c r="H446" i="30"/>
  <c r="J447" i="30"/>
  <c r="I447" i="30"/>
  <c r="G438" i="30"/>
  <c r="G441" i="30"/>
  <c r="I446" i="30"/>
  <c r="J446" i="30"/>
  <c r="H443" i="30"/>
  <c r="K446" i="30"/>
  <c r="L446" i="30"/>
  <c r="K445" i="30"/>
  <c r="L445" i="30"/>
  <c r="I445" i="30"/>
  <c r="J445" i="30"/>
  <c r="L444" i="30"/>
  <c r="K444" i="30"/>
  <c r="J444" i="30"/>
  <c r="I444" i="30"/>
  <c r="K443" i="30"/>
  <c r="L443" i="30"/>
  <c r="I443" i="30"/>
  <c r="J443" i="30"/>
  <c r="L442" i="30"/>
  <c r="K442" i="30"/>
  <c r="J442" i="30"/>
  <c r="I442" i="30"/>
  <c r="L441" i="30"/>
  <c r="K441" i="30"/>
  <c r="J441" i="30"/>
  <c r="I441" i="30"/>
  <c r="K440" i="30"/>
  <c r="L440" i="30"/>
  <c r="I440" i="30"/>
  <c r="J440" i="30"/>
  <c r="H435" i="30"/>
  <c r="H437" i="30"/>
  <c r="H431" i="30"/>
  <c r="K439" i="30"/>
  <c r="L439" i="30"/>
  <c r="H439" i="30"/>
  <c r="H433" i="30"/>
  <c r="J439" i="30"/>
  <c r="I439" i="30"/>
  <c r="G430" i="30"/>
  <c r="K438" i="30"/>
  <c r="L438" i="30"/>
  <c r="I438" i="30"/>
  <c r="J438" i="30"/>
  <c r="K437" i="30"/>
  <c r="L437" i="30"/>
  <c r="I437" i="30"/>
  <c r="J437" i="30"/>
  <c r="K436" i="30"/>
  <c r="L436" i="30"/>
  <c r="I436" i="30"/>
  <c r="J436" i="30"/>
  <c r="K435" i="30"/>
  <c r="L435" i="30"/>
  <c r="I435" i="30"/>
  <c r="J435" i="30"/>
  <c r="K434" i="30"/>
  <c r="L434" i="30"/>
  <c r="I434" i="30"/>
  <c r="J434" i="30"/>
  <c r="K433" i="30"/>
  <c r="L433" i="30"/>
  <c r="I433" i="30"/>
  <c r="J433" i="30"/>
  <c r="K432" i="30"/>
  <c r="L432" i="30"/>
  <c r="I432" i="30"/>
  <c r="J432" i="30"/>
  <c r="I431" i="30"/>
  <c r="J431" i="30"/>
  <c r="K431" i="30"/>
  <c r="L431" i="30"/>
  <c r="G426" i="30"/>
  <c r="H428" i="30"/>
  <c r="H427" i="30"/>
  <c r="I430" i="30"/>
  <c r="J430" i="30"/>
  <c r="K430" i="30"/>
  <c r="L430" i="30"/>
  <c r="G422" i="30"/>
  <c r="H429" i="30"/>
  <c r="K429" i="30"/>
  <c r="L429" i="30"/>
  <c r="J429" i="30"/>
  <c r="I429" i="30"/>
  <c r="K428" i="30"/>
  <c r="L428" i="30"/>
  <c r="I428" i="30"/>
  <c r="J428" i="30"/>
  <c r="H425" i="30"/>
  <c r="K427" i="30"/>
  <c r="L427" i="30"/>
  <c r="J427" i="30"/>
  <c r="I427" i="30"/>
  <c r="K426" i="30"/>
  <c r="L426" i="30"/>
  <c r="I426" i="30"/>
  <c r="J426" i="30"/>
  <c r="G418" i="30"/>
  <c r="G420" i="30"/>
  <c r="H424" i="30"/>
  <c r="H423" i="30"/>
  <c r="H419" i="30"/>
  <c r="K425" i="30"/>
  <c r="L425" i="30"/>
  <c r="J425" i="30"/>
  <c r="I425" i="30"/>
  <c r="K424" i="30"/>
  <c r="L424" i="30"/>
  <c r="I424" i="30"/>
  <c r="J424" i="30"/>
  <c r="K423" i="30"/>
  <c r="L423" i="30"/>
  <c r="I423" i="30"/>
  <c r="J423" i="30"/>
  <c r="L422" i="30"/>
  <c r="K422" i="30"/>
  <c r="J422" i="30"/>
  <c r="I422" i="30"/>
  <c r="I421" i="30"/>
  <c r="J421" i="30"/>
  <c r="G421" i="30"/>
  <c r="K421" i="30"/>
  <c r="L421" i="30"/>
  <c r="I420" i="30"/>
  <c r="J420" i="30"/>
  <c r="K420" i="30"/>
  <c r="L420" i="30"/>
  <c r="I419" i="30"/>
  <c r="J419" i="30"/>
  <c r="K419" i="30"/>
  <c r="L419" i="30"/>
  <c r="I418" i="30"/>
  <c r="J418" i="30"/>
  <c r="K418" i="30"/>
  <c r="L418" i="30"/>
  <c r="H416" i="30"/>
  <c r="K417" i="30"/>
  <c r="L417" i="30"/>
  <c r="H417" i="30"/>
  <c r="I417" i="30"/>
  <c r="J417" i="30"/>
  <c r="G414" i="30"/>
  <c r="G413" i="30"/>
  <c r="K416" i="30"/>
  <c r="L416" i="30"/>
  <c r="I416" i="30"/>
  <c r="J416" i="30"/>
  <c r="G412" i="30"/>
  <c r="H415" i="30"/>
  <c r="K415" i="30"/>
  <c r="L415" i="30"/>
  <c r="I415" i="30"/>
  <c r="J415" i="30"/>
  <c r="K414" i="30"/>
  <c r="L414" i="30"/>
  <c r="I414" i="30"/>
  <c r="J414" i="30"/>
  <c r="K413" i="30"/>
  <c r="L413" i="30"/>
  <c r="I413" i="30"/>
  <c r="J413" i="30"/>
  <c r="G411" i="30"/>
  <c r="I412" i="30"/>
  <c r="J412" i="30"/>
  <c r="G410" i="30"/>
  <c r="K412" i="30"/>
  <c r="L412" i="30"/>
  <c r="I411" i="30"/>
  <c r="J411" i="30"/>
  <c r="K411" i="30"/>
  <c r="L411" i="30"/>
  <c r="K410" i="30"/>
  <c r="L410" i="30"/>
  <c r="G408" i="30"/>
  <c r="I410" i="30"/>
  <c r="J410" i="30"/>
  <c r="L409" i="30"/>
  <c r="K409" i="30"/>
  <c r="J409" i="30"/>
  <c r="I409" i="30"/>
  <c r="G409" i="30"/>
  <c r="G407" i="30"/>
  <c r="G406" i="30"/>
  <c r="L408" i="30"/>
  <c r="K408" i="30"/>
  <c r="J408" i="30"/>
  <c r="I408" i="30"/>
  <c r="G404" i="30"/>
  <c r="H402" i="30"/>
  <c r="H405" i="30"/>
  <c r="I407" i="30"/>
  <c r="J407" i="30"/>
  <c r="K407" i="30"/>
  <c r="L407" i="30"/>
  <c r="J406" i="30"/>
  <c r="I406" i="30"/>
  <c r="K406" i="30"/>
  <c r="L406" i="30"/>
  <c r="K405" i="30"/>
  <c r="L405" i="30"/>
  <c r="I405" i="30"/>
  <c r="J405" i="30"/>
  <c r="I404" i="30"/>
  <c r="J404" i="30"/>
  <c r="H401" i="30"/>
  <c r="H403" i="30"/>
  <c r="K404" i="30"/>
  <c r="L404" i="30"/>
  <c r="K403" i="30"/>
  <c r="L403" i="30"/>
  <c r="I403" i="30"/>
  <c r="J403" i="30"/>
  <c r="K402" i="30"/>
  <c r="L402" i="30"/>
  <c r="I402" i="30"/>
  <c r="J402" i="30"/>
  <c r="G399" i="30"/>
  <c r="L401" i="30"/>
  <c r="K401" i="30"/>
  <c r="H400" i="30"/>
  <c r="J401" i="30"/>
  <c r="I401" i="30"/>
  <c r="K400" i="30"/>
  <c r="L400" i="30"/>
  <c r="I400" i="30"/>
  <c r="J400" i="30"/>
  <c r="G394" i="30"/>
  <c r="H396" i="30"/>
  <c r="G391" i="30"/>
  <c r="K399" i="30"/>
  <c r="L399" i="30"/>
  <c r="I399" i="30"/>
  <c r="J399" i="30"/>
  <c r="G395" i="30"/>
  <c r="G397" i="30"/>
  <c r="H398" i="30"/>
  <c r="G393" i="30"/>
  <c r="K398" i="30"/>
  <c r="L398" i="30"/>
  <c r="I398" i="30"/>
  <c r="J398" i="30"/>
  <c r="L397" i="30"/>
  <c r="K397" i="30"/>
  <c r="J397" i="30"/>
  <c r="I397" i="30"/>
  <c r="H392" i="30"/>
  <c r="K396" i="30"/>
  <c r="L396" i="30"/>
  <c r="I396" i="30"/>
  <c r="J396" i="30"/>
  <c r="K395" i="30"/>
  <c r="L395" i="30"/>
  <c r="I395" i="30"/>
  <c r="J395" i="30"/>
  <c r="L394" i="30"/>
  <c r="K394" i="30"/>
  <c r="J394" i="30"/>
  <c r="I394" i="30"/>
  <c r="K393" i="30"/>
  <c r="L393" i="30"/>
  <c r="I393" i="30"/>
  <c r="J393" i="30"/>
  <c r="K392" i="30"/>
  <c r="L392" i="30"/>
  <c r="I392" i="30"/>
  <c r="J392" i="30"/>
  <c r="H389" i="30"/>
  <c r="G387" i="30"/>
  <c r="I391" i="30"/>
  <c r="J391" i="30"/>
  <c r="L391" i="30"/>
  <c r="K391" i="30"/>
  <c r="G390" i="30"/>
  <c r="L390" i="30"/>
  <c r="K390" i="30"/>
  <c r="J390" i="30"/>
  <c r="I390" i="30"/>
  <c r="I389" i="30"/>
  <c r="J389" i="30"/>
  <c r="K389" i="30"/>
  <c r="L389" i="30"/>
  <c r="H381" i="30"/>
  <c r="H388" i="30"/>
  <c r="I388" i="30"/>
  <c r="J388" i="30"/>
  <c r="H382" i="30"/>
  <c r="K388" i="30"/>
  <c r="L388" i="30"/>
  <c r="G385" i="30"/>
  <c r="K387" i="30"/>
  <c r="L387" i="30"/>
  <c r="I387" i="30"/>
  <c r="J387" i="30"/>
  <c r="G386" i="30"/>
  <c r="H384" i="30"/>
  <c r="G383" i="30"/>
  <c r="L386" i="30"/>
  <c r="K386" i="30"/>
  <c r="J386" i="30"/>
  <c r="I386" i="30"/>
  <c r="K385" i="30"/>
  <c r="L385" i="30"/>
  <c r="I385" i="30"/>
  <c r="J385" i="30"/>
  <c r="K384" i="30"/>
  <c r="L384" i="30"/>
  <c r="I384" i="30"/>
  <c r="J384" i="30"/>
  <c r="K383" i="30"/>
  <c r="L383" i="30"/>
  <c r="I383" i="30"/>
  <c r="J383" i="30"/>
  <c r="G380" i="30"/>
  <c r="K382" i="30"/>
  <c r="L382" i="30"/>
  <c r="G379" i="30"/>
  <c r="I382" i="30"/>
  <c r="J382" i="30"/>
  <c r="L381" i="30"/>
  <c r="K381" i="30"/>
  <c r="J381" i="30"/>
  <c r="I381" i="30"/>
  <c r="I380" i="30"/>
  <c r="J380" i="30"/>
  <c r="K380" i="30"/>
  <c r="L380" i="30"/>
  <c r="G378" i="30"/>
  <c r="G375" i="30"/>
  <c r="K379" i="30"/>
  <c r="L379" i="30"/>
  <c r="H377" i="30"/>
  <c r="I379" i="30"/>
  <c r="J379" i="30"/>
  <c r="L378" i="30"/>
  <c r="K378" i="30"/>
  <c r="J378" i="30"/>
  <c r="I378" i="30"/>
  <c r="I377" i="30"/>
  <c r="J377" i="30"/>
  <c r="K377" i="30"/>
  <c r="L377" i="30"/>
  <c r="L376" i="30"/>
  <c r="K376" i="30"/>
  <c r="J376" i="30"/>
  <c r="I376" i="30"/>
  <c r="G376" i="30"/>
  <c r="H373" i="30"/>
  <c r="K375" i="30"/>
  <c r="L375" i="30"/>
  <c r="J375" i="30"/>
  <c r="I375" i="30"/>
  <c r="H374" i="30"/>
  <c r="G371" i="30"/>
  <c r="I374" i="30"/>
  <c r="J374" i="30"/>
  <c r="K374" i="30"/>
  <c r="L374" i="30"/>
  <c r="H372" i="30"/>
  <c r="K373" i="30"/>
  <c r="L373" i="30"/>
  <c r="I373" i="30"/>
  <c r="J373" i="30"/>
  <c r="K372" i="30"/>
  <c r="L372" i="30"/>
  <c r="I372" i="30"/>
  <c r="J372" i="30"/>
  <c r="K371" i="30"/>
  <c r="L371" i="30"/>
  <c r="I371" i="30"/>
  <c r="J371" i="30"/>
  <c r="K370" i="30"/>
  <c r="L370" i="30"/>
  <c r="G367" i="30"/>
  <c r="H369" i="30"/>
  <c r="H370" i="30"/>
  <c r="J370" i="30"/>
  <c r="I370" i="30"/>
  <c r="H365" i="30"/>
  <c r="H368" i="30"/>
  <c r="K369" i="30"/>
  <c r="L369" i="30"/>
  <c r="I369" i="30"/>
  <c r="J369" i="30"/>
  <c r="K368" i="30"/>
  <c r="L368" i="30"/>
  <c r="I368" i="30"/>
  <c r="J368" i="30"/>
  <c r="K367" i="30"/>
  <c r="L367" i="30"/>
  <c r="G364" i="30"/>
  <c r="H366" i="30"/>
  <c r="I367" i="30"/>
  <c r="J367" i="30"/>
  <c r="H358" i="30"/>
  <c r="I366" i="30"/>
  <c r="J366" i="30"/>
  <c r="K366" i="30"/>
  <c r="L366" i="30"/>
  <c r="G355" i="30"/>
  <c r="H361" i="30"/>
  <c r="H362" i="30"/>
  <c r="G357" i="30"/>
  <c r="H360" i="30"/>
  <c r="H363" i="30"/>
  <c r="L365" i="30"/>
  <c r="K365" i="30"/>
  <c r="J365" i="30"/>
  <c r="I365" i="30"/>
  <c r="K362" i="30"/>
  <c r="L362" i="30"/>
  <c r="I362" i="30"/>
  <c r="J362" i="30"/>
  <c r="G359" i="30"/>
  <c r="K364" i="30"/>
  <c r="L364" i="30"/>
  <c r="I364" i="30"/>
  <c r="J364" i="30"/>
  <c r="K363" i="30"/>
  <c r="L363" i="30"/>
  <c r="I363" i="30"/>
  <c r="J363" i="30"/>
  <c r="L361" i="30"/>
  <c r="K361" i="30"/>
  <c r="J361" i="30"/>
  <c r="I361" i="30"/>
  <c r="K360" i="30"/>
  <c r="L360" i="30"/>
  <c r="I360" i="30"/>
  <c r="J360" i="30"/>
  <c r="K359" i="30"/>
  <c r="L359" i="30"/>
  <c r="I359" i="30"/>
  <c r="J359" i="30"/>
  <c r="H352" i="30"/>
  <c r="H356" i="30"/>
  <c r="G347" i="30"/>
  <c r="G353" i="30"/>
  <c r="G350" i="30"/>
  <c r="K358" i="30"/>
  <c r="L358" i="30"/>
  <c r="I358" i="30"/>
  <c r="J358" i="30"/>
  <c r="K357" i="30"/>
  <c r="L357" i="30"/>
  <c r="I357" i="30"/>
  <c r="J357" i="30"/>
  <c r="G351" i="30"/>
  <c r="L356" i="30"/>
  <c r="K356" i="30"/>
  <c r="J356" i="30"/>
  <c r="I356" i="30"/>
  <c r="K355" i="30"/>
  <c r="L355" i="30"/>
  <c r="I355" i="30"/>
  <c r="J355" i="30"/>
  <c r="I354" i="30"/>
  <c r="J354" i="30"/>
  <c r="H354" i="30"/>
  <c r="G349" i="30"/>
  <c r="K354" i="30"/>
  <c r="L354" i="30"/>
  <c r="K353" i="30"/>
  <c r="L353" i="30"/>
  <c r="I353" i="30"/>
  <c r="J353" i="30"/>
  <c r="K352" i="30"/>
  <c r="L352" i="30"/>
  <c r="I352" i="30"/>
  <c r="J352" i="30"/>
  <c r="K351" i="30"/>
  <c r="L351" i="30"/>
  <c r="I351" i="30"/>
  <c r="J351" i="30"/>
  <c r="L350" i="30"/>
  <c r="K350" i="30"/>
  <c r="J350" i="30"/>
  <c r="I350" i="30"/>
  <c r="K349" i="30"/>
  <c r="L349" i="30"/>
  <c r="I349" i="30"/>
  <c r="J349" i="30"/>
  <c r="H346" i="30"/>
  <c r="G348" i="30"/>
  <c r="H345" i="30"/>
  <c r="L348" i="30"/>
  <c r="K348" i="30"/>
  <c r="J348" i="30"/>
  <c r="I348" i="30"/>
  <c r="K347" i="30"/>
  <c r="L347" i="30"/>
  <c r="I347" i="30"/>
  <c r="J347" i="30"/>
  <c r="G344" i="30"/>
  <c r="K346" i="30"/>
  <c r="L346" i="30"/>
  <c r="I346" i="30"/>
  <c r="J346" i="30"/>
  <c r="L345" i="30"/>
  <c r="K345" i="30"/>
  <c r="H343" i="30"/>
  <c r="J345" i="30"/>
  <c r="I345" i="30"/>
  <c r="H341" i="30"/>
  <c r="J344" i="30"/>
  <c r="I344" i="30"/>
  <c r="K344" i="30"/>
  <c r="L344" i="30"/>
  <c r="G335" i="30"/>
  <c r="H342" i="30"/>
  <c r="L343" i="30"/>
  <c r="K343" i="30"/>
  <c r="J343" i="30"/>
  <c r="I343" i="30"/>
  <c r="G340" i="30"/>
  <c r="H338" i="30"/>
  <c r="K342" i="30"/>
  <c r="L342" i="30"/>
  <c r="I342" i="30"/>
  <c r="J342" i="30"/>
  <c r="H339" i="30"/>
  <c r="L341" i="30"/>
  <c r="K341" i="30"/>
  <c r="J341" i="30"/>
  <c r="I341" i="30"/>
  <c r="L340" i="30"/>
  <c r="K340" i="30"/>
  <c r="J340" i="30"/>
  <c r="I340" i="30"/>
  <c r="H337" i="30"/>
  <c r="L339" i="30"/>
  <c r="K339" i="30"/>
  <c r="J339" i="30"/>
  <c r="I339" i="30"/>
  <c r="K338" i="30"/>
  <c r="L338" i="30"/>
  <c r="I338" i="30"/>
  <c r="J338" i="30"/>
  <c r="K337" i="30"/>
  <c r="L337" i="30"/>
  <c r="I337" i="30"/>
  <c r="J337" i="30"/>
  <c r="K336" i="30"/>
  <c r="L336" i="30"/>
  <c r="I336" i="30"/>
  <c r="J336" i="30"/>
  <c r="H336" i="30"/>
  <c r="G329" i="30"/>
  <c r="G330" i="30"/>
  <c r="K335" i="30"/>
  <c r="L335" i="30"/>
  <c r="I335" i="30"/>
  <c r="J335" i="30"/>
  <c r="H333" i="30"/>
  <c r="H334" i="30"/>
  <c r="J334" i="30"/>
  <c r="I334" i="30"/>
  <c r="K334" i="30"/>
  <c r="L334" i="30"/>
  <c r="G327" i="30"/>
  <c r="G331" i="30"/>
  <c r="G332" i="30"/>
  <c r="K333" i="30"/>
  <c r="L333" i="30"/>
  <c r="I333" i="30"/>
  <c r="J333" i="30"/>
  <c r="K332" i="30"/>
  <c r="L332" i="30"/>
  <c r="I332" i="30"/>
  <c r="J332" i="30"/>
  <c r="K331" i="30"/>
  <c r="L331" i="30"/>
  <c r="I331" i="30"/>
  <c r="J331" i="30"/>
  <c r="K330" i="30"/>
  <c r="L330" i="30"/>
  <c r="H328" i="30"/>
  <c r="I330" i="30"/>
  <c r="J330" i="30"/>
  <c r="K329" i="30"/>
  <c r="L329" i="30"/>
  <c r="I329" i="30"/>
  <c r="J329" i="30"/>
  <c r="K328" i="30"/>
  <c r="L328" i="30"/>
  <c r="I328" i="30"/>
  <c r="J328" i="30"/>
  <c r="K327" i="30"/>
  <c r="L327" i="30"/>
  <c r="I327" i="30"/>
  <c r="J327" i="30"/>
  <c r="G309" i="30"/>
  <c r="I326" i="30"/>
  <c r="J326" i="30"/>
  <c r="H325" i="30"/>
  <c r="H326" i="30"/>
  <c r="K326" i="30"/>
  <c r="L326" i="30"/>
  <c r="I325" i="30"/>
  <c r="J325" i="30"/>
  <c r="K325" i="30"/>
  <c r="L325" i="30"/>
  <c r="G320" i="30"/>
  <c r="G319" i="30"/>
  <c r="I324" i="30"/>
  <c r="J324" i="30"/>
  <c r="H323" i="30"/>
  <c r="H324" i="30"/>
  <c r="K324" i="30"/>
  <c r="L324" i="30"/>
  <c r="G317" i="30"/>
  <c r="G315" i="30"/>
  <c r="H318" i="30"/>
  <c r="H321" i="30"/>
  <c r="I323" i="30"/>
  <c r="J323" i="30"/>
  <c r="H322" i="30"/>
  <c r="K323" i="30"/>
  <c r="L323" i="30"/>
  <c r="K322" i="30"/>
  <c r="L322" i="30"/>
  <c r="I322" i="30"/>
  <c r="J322" i="30"/>
  <c r="K321" i="30"/>
  <c r="L321" i="30"/>
  <c r="I321" i="30"/>
  <c r="J321" i="30"/>
  <c r="H312" i="30"/>
  <c r="H316" i="30"/>
  <c r="K320" i="30"/>
  <c r="L320" i="30"/>
  <c r="I320" i="30"/>
  <c r="J320" i="30"/>
  <c r="K319" i="30"/>
  <c r="L319" i="30"/>
  <c r="I319" i="30"/>
  <c r="J319" i="30"/>
  <c r="K318" i="30"/>
  <c r="L318" i="30"/>
  <c r="I318" i="30"/>
  <c r="J318" i="30"/>
  <c r="G311" i="30"/>
  <c r="H314" i="30"/>
  <c r="K317" i="30"/>
  <c r="L317" i="30"/>
  <c r="I317" i="30"/>
  <c r="J317" i="30"/>
  <c r="K316" i="30"/>
  <c r="L316" i="30"/>
  <c r="I316" i="30"/>
  <c r="J316" i="30"/>
  <c r="H308" i="30"/>
  <c r="G313" i="30"/>
  <c r="K315" i="30"/>
  <c r="L315" i="30"/>
  <c r="I315" i="30"/>
  <c r="J315" i="30"/>
  <c r="K314" i="30"/>
  <c r="L314" i="30"/>
  <c r="I314" i="30"/>
  <c r="J314" i="30"/>
  <c r="K313" i="30"/>
  <c r="L313" i="30"/>
  <c r="I313" i="30"/>
  <c r="J313" i="30"/>
  <c r="K312" i="30"/>
  <c r="L312" i="30"/>
  <c r="I312" i="30"/>
  <c r="J312" i="30"/>
  <c r="H310" i="30"/>
  <c r="K311" i="30"/>
  <c r="L311" i="30"/>
  <c r="I311" i="30"/>
  <c r="J311" i="30"/>
  <c r="H304" i="30"/>
  <c r="L310" i="30"/>
  <c r="K310" i="30"/>
  <c r="J310" i="30"/>
  <c r="I310" i="30"/>
  <c r="G307" i="30"/>
  <c r="K309" i="30"/>
  <c r="L309" i="30"/>
  <c r="I309" i="30"/>
  <c r="J309" i="30"/>
  <c r="K308" i="30"/>
  <c r="L308" i="30"/>
  <c r="I308" i="30"/>
  <c r="J308" i="30"/>
  <c r="H302" i="30"/>
  <c r="G301" i="30"/>
  <c r="G303" i="30"/>
  <c r="G305" i="30"/>
  <c r="G300" i="30"/>
  <c r="I307" i="30"/>
  <c r="J307" i="30"/>
  <c r="K307" i="30"/>
  <c r="L307" i="30"/>
  <c r="H306" i="30"/>
  <c r="K306" i="30"/>
  <c r="L306" i="30"/>
  <c r="I306" i="30"/>
  <c r="J306" i="30"/>
  <c r="G297" i="30"/>
  <c r="L305" i="30"/>
  <c r="K305" i="30"/>
  <c r="J305" i="30"/>
  <c r="I305" i="30"/>
  <c r="K304" i="30"/>
  <c r="L304" i="30"/>
  <c r="I304" i="30"/>
  <c r="J304" i="30"/>
  <c r="K303" i="30"/>
  <c r="L303" i="30"/>
  <c r="I303" i="30"/>
  <c r="J303" i="30"/>
  <c r="K302" i="30"/>
  <c r="L302" i="30"/>
  <c r="I302" i="30"/>
  <c r="J302" i="30"/>
  <c r="K301" i="30"/>
  <c r="L301" i="30"/>
  <c r="I301" i="30"/>
  <c r="J301" i="30"/>
  <c r="G299" i="30"/>
  <c r="G298" i="30"/>
  <c r="J300" i="30"/>
  <c r="I300" i="30"/>
  <c r="L300" i="30"/>
  <c r="K300" i="30"/>
  <c r="L299" i="30"/>
  <c r="K299" i="30"/>
  <c r="J299" i="30"/>
  <c r="I299" i="30"/>
  <c r="L298" i="30"/>
  <c r="K298" i="30"/>
  <c r="J298" i="30"/>
  <c r="I298" i="30"/>
  <c r="G296" i="30"/>
  <c r="G295" i="30"/>
  <c r="K297" i="30"/>
  <c r="L297" i="30"/>
  <c r="J297" i="30"/>
  <c r="I297" i="30"/>
  <c r="I296" i="30"/>
  <c r="J296" i="30"/>
  <c r="L296" i="30"/>
  <c r="K296" i="30"/>
  <c r="J295" i="30"/>
  <c r="I295" i="30"/>
  <c r="K295" i="30"/>
  <c r="L295" i="30"/>
  <c r="H294" i="30"/>
  <c r="K294" i="30"/>
  <c r="L294" i="30"/>
  <c r="I294" i="30"/>
  <c r="J294" i="30"/>
  <c r="H293" i="30"/>
  <c r="G285" i="30"/>
  <c r="G291" i="30"/>
  <c r="G289" i="30"/>
  <c r="I293" i="30"/>
  <c r="J293" i="30"/>
  <c r="K293" i="30"/>
  <c r="L293" i="30"/>
  <c r="H292" i="30"/>
  <c r="K292" i="30"/>
  <c r="L292" i="30"/>
  <c r="I292" i="30"/>
  <c r="J292" i="30"/>
  <c r="L291" i="30"/>
  <c r="K291" i="30"/>
  <c r="J291" i="30"/>
  <c r="I291" i="30"/>
  <c r="K290" i="30"/>
  <c r="L290" i="30"/>
  <c r="I290" i="30"/>
  <c r="J290" i="30"/>
  <c r="H290" i="30"/>
  <c r="G288" i="30"/>
  <c r="G287" i="30"/>
  <c r="K289" i="30"/>
  <c r="L289" i="30"/>
  <c r="I289" i="30"/>
  <c r="J289" i="30"/>
  <c r="G286" i="30"/>
  <c r="H283" i="30"/>
  <c r="I288" i="30"/>
  <c r="J288" i="30"/>
  <c r="K288" i="30"/>
  <c r="L288" i="30"/>
  <c r="K287" i="30"/>
  <c r="L287" i="30"/>
  <c r="I287" i="30"/>
  <c r="J287" i="30"/>
  <c r="G282" i="30"/>
  <c r="K286" i="30"/>
  <c r="L286" i="30"/>
  <c r="I286" i="30"/>
  <c r="J286" i="30"/>
  <c r="G281" i="30"/>
  <c r="H284" i="30"/>
  <c r="K285" i="30"/>
  <c r="L285" i="30"/>
  <c r="I285" i="30"/>
  <c r="J285" i="30"/>
  <c r="K284" i="30"/>
  <c r="L284" i="30"/>
  <c r="I284" i="30"/>
  <c r="J284" i="30"/>
  <c r="L283" i="30"/>
  <c r="K283" i="30"/>
  <c r="J283" i="30"/>
  <c r="I283" i="30"/>
  <c r="L282" i="30"/>
  <c r="K282" i="30"/>
  <c r="J282" i="30"/>
  <c r="I282" i="30"/>
  <c r="H279" i="30"/>
  <c r="K281" i="30"/>
  <c r="L281" i="30"/>
  <c r="I281" i="30"/>
  <c r="J281" i="30"/>
  <c r="G277" i="30"/>
  <c r="H280" i="30"/>
  <c r="I280" i="30"/>
  <c r="J280" i="30"/>
  <c r="K280" i="30"/>
  <c r="L280" i="30"/>
  <c r="G276" i="30"/>
  <c r="H278" i="30"/>
  <c r="J279" i="30"/>
  <c r="I279" i="30"/>
  <c r="K279" i="30"/>
  <c r="L279" i="30"/>
  <c r="G275" i="30"/>
  <c r="K278" i="30"/>
  <c r="L278" i="30"/>
  <c r="I278" i="30"/>
  <c r="J278" i="30"/>
  <c r="G274" i="30"/>
  <c r="K277" i="30"/>
  <c r="L277" i="30"/>
  <c r="I277" i="30"/>
  <c r="J277" i="30"/>
  <c r="G273" i="30"/>
  <c r="K276" i="30"/>
  <c r="L276" i="30"/>
  <c r="I276" i="30"/>
  <c r="J276" i="30"/>
  <c r="I275" i="30"/>
  <c r="J275" i="30"/>
  <c r="K275" i="30"/>
  <c r="L275" i="30"/>
  <c r="K274" i="30"/>
  <c r="L274" i="30"/>
  <c r="I274" i="30"/>
  <c r="J274" i="30"/>
  <c r="K273" i="30"/>
  <c r="L273" i="30"/>
  <c r="I273" i="30"/>
  <c r="J273" i="30"/>
  <c r="H272" i="30"/>
  <c r="H268" i="30"/>
  <c r="K272" i="30"/>
  <c r="L272" i="30"/>
  <c r="H271" i="30"/>
  <c r="J272" i="30"/>
  <c r="I272" i="30"/>
  <c r="G267" i="30"/>
  <c r="I271" i="30"/>
  <c r="J271" i="30"/>
  <c r="G270" i="30"/>
  <c r="K271" i="30"/>
  <c r="L271" i="30"/>
  <c r="G269" i="30"/>
  <c r="L270" i="30"/>
  <c r="K270" i="30"/>
  <c r="J270" i="30"/>
  <c r="I270" i="30"/>
  <c r="K269" i="30"/>
  <c r="L269" i="30"/>
  <c r="I269" i="30"/>
  <c r="J269" i="30"/>
  <c r="I268" i="30"/>
  <c r="J268" i="30"/>
  <c r="K268" i="30"/>
  <c r="L268" i="30"/>
  <c r="G265" i="30"/>
  <c r="G266" i="30"/>
  <c r="J267" i="30"/>
  <c r="I267" i="30"/>
  <c r="K267" i="30"/>
  <c r="L267" i="30"/>
  <c r="K266" i="30"/>
  <c r="L266" i="30"/>
  <c r="J266" i="30"/>
  <c r="I266" i="30"/>
  <c r="J265" i="30"/>
  <c r="I265" i="30"/>
  <c r="H264" i="30"/>
  <c r="K265" i="30"/>
  <c r="L265" i="30"/>
  <c r="G263" i="30"/>
  <c r="H238" i="30"/>
  <c r="H261" i="30"/>
  <c r="K264" i="30"/>
  <c r="L264" i="30"/>
  <c r="I264" i="30"/>
  <c r="J264" i="30"/>
  <c r="G248" i="30"/>
  <c r="H259" i="30"/>
  <c r="K263" i="30"/>
  <c r="L263" i="30"/>
  <c r="I263" i="30"/>
  <c r="J263" i="30"/>
  <c r="G244" i="30"/>
  <c r="G250" i="30"/>
  <c r="G257" i="30"/>
  <c r="H260" i="30"/>
  <c r="H262" i="30"/>
  <c r="K262" i="30"/>
  <c r="L262" i="30"/>
  <c r="I262" i="30"/>
  <c r="J262" i="30"/>
  <c r="K261" i="30"/>
  <c r="L261" i="30"/>
  <c r="I261" i="30"/>
  <c r="J261" i="30"/>
  <c r="K260" i="30"/>
  <c r="L260" i="30"/>
  <c r="I260" i="30"/>
  <c r="J260" i="30"/>
  <c r="L259" i="30"/>
  <c r="K259" i="30"/>
  <c r="J259" i="30"/>
  <c r="I259" i="30"/>
  <c r="H255" i="30"/>
  <c r="H258" i="30"/>
  <c r="K258" i="30"/>
  <c r="L258" i="30"/>
  <c r="I258" i="30"/>
  <c r="J258" i="30"/>
  <c r="G254" i="30"/>
  <c r="G256" i="30"/>
  <c r="K257" i="30"/>
  <c r="L257" i="30"/>
  <c r="I257" i="30"/>
  <c r="J257" i="30"/>
  <c r="G253" i="30"/>
  <c r="K256" i="30"/>
  <c r="L256" i="30"/>
  <c r="I256" i="30"/>
  <c r="J256" i="30"/>
  <c r="G252" i="30"/>
  <c r="K255" i="30"/>
  <c r="L255" i="30"/>
  <c r="I255" i="30"/>
  <c r="J255" i="30"/>
  <c r="H251" i="30"/>
  <c r="K254" i="30"/>
  <c r="L254" i="30"/>
  <c r="I254" i="30"/>
  <c r="J254" i="30"/>
  <c r="L253" i="30"/>
  <c r="K253" i="30"/>
  <c r="J253" i="30"/>
  <c r="I253" i="30"/>
  <c r="H247" i="30"/>
  <c r="H249" i="30"/>
  <c r="G246" i="30"/>
  <c r="K252" i="30"/>
  <c r="L252" i="30"/>
  <c r="I252" i="30"/>
  <c r="J252" i="30"/>
  <c r="K251" i="30"/>
  <c r="L251" i="30"/>
  <c r="I251" i="30"/>
  <c r="J251" i="30"/>
  <c r="K250" i="30"/>
  <c r="L250" i="30"/>
  <c r="I250" i="30"/>
  <c r="J250" i="30"/>
  <c r="K249" i="30"/>
  <c r="L249" i="30"/>
  <c r="I249" i="30"/>
  <c r="J249" i="30"/>
  <c r="H245" i="30"/>
  <c r="K248" i="30"/>
  <c r="L248" i="30"/>
  <c r="I248" i="30"/>
  <c r="J248" i="30"/>
  <c r="K247" i="30"/>
  <c r="L247" i="30"/>
  <c r="I247" i="30"/>
  <c r="J247" i="30"/>
  <c r="K246" i="30"/>
  <c r="L246" i="30"/>
  <c r="I246" i="30"/>
  <c r="J246" i="30"/>
  <c r="K245" i="30"/>
  <c r="L245" i="30"/>
  <c r="I245" i="30"/>
  <c r="J245" i="30"/>
  <c r="G236" i="30"/>
  <c r="H239" i="30"/>
  <c r="G240" i="30"/>
  <c r="G242" i="30"/>
  <c r="H241" i="30"/>
  <c r="G232" i="30"/>
  <c r="J244" i="30"/>
  <c r="I244" i="30"/>
  <c r="G243" i="30"/>
  <c r="K244" i="30"/>
  <c r="L244" i="30"/>
  <c r="G237" i="30"/>
  <c r="L243" i="30"/>
  <c r="K243" i="30"/>
  <c r="J243" i="30"/>
  <c r="I243" i="30"/>
  <c r="L242" i="30"/>
  <c r="K242" i="30"/>
  <c r="J242" i="30"/>
  <c r="I242" i="30"/>
  <c r="K241" i="30"/>
  <c r="L241" i="30"/>
  <c r="I241" i="30"/>
  <c r="J241" i="30"/>
  <c r="K240" i="30"/>
  <c r="L240" i="30"/>
  <c r="I240" i="30"/>
  <c r="J240" i="30"/>
  <c r="H235" i="30"/>
  <c r="K239" i="30"/>
  <c r="L239" i="30"/>
  <c r="I239" i="30"/>
  <c r="J239" i="30"/>
  <c r="L238" i="30"/>
  <c r="K238" i="30"/>
  <c r="J238" i="30"/>
  <c r="I238" i="30"/>
  <c r="L237" i="30"/>
  <c r="K237" i="30"/>
  <c r="J237" i="30"/>
  <c r="I237" i="30"/>
  <c r="K236" i="30"/>
  <c r="L236" i="30"/>
  <c r="I236" i="30"/>
  <c r="J236" i="30"/>
  <c r="G234" i="30"/>
  <c r="K235" i="30"/>
  <c r="L235" i="30"/>
  <c r="I235" i="30"/>
  <c r="J235" i="30"/>
  <c r="H233" i="30"/>
  <c r="K234" i="30"/>
  <c r="L234" i="30"/>
  <c r="I234" i="30"/>
  <c r="J234" i="30"/>
  <c r="K233" i="30"/>
  <c r="L233" i="30"/>
  <c r="I233" i="30"/>
  <c r="J233" i="30"/>
  <c r="K232" i="30"/>
  <c r="L232" i="30"/>
  <c r="I232" i="30"/>
  <c r="J232" i="30"/>
  <c r="H230" i="30"/>
  <c r="H231" i="30"/>
  <c r="I231" i="30"/>
  <c r="J231" i="30"/>
  <c r="K231" i="30"/>
  <c r="L231" i="30"/>
  <c r="H228" i="30"/>
  <c r="H227" i="30"/>
  <c r="G229" i="30"/>
  <c r="I230" i="30"/>
  <c r="J230" i="30"/>
  <c r="K230" i="30"/>
  <c r="L230" i="30"/>
  <c r="L229" i="30"/>
  <c r="K229" i="30"/>
  <c r="J229" i="30"/>
  <c r="I229" i="30"/>
  <c r="G226" i="30"/>
  <c r="L228" i="30"/>
  <c r="K228" i="30"/>
  <c r="J228" i="30"/>
  <c r="I228" i="30"/>
  <c r="I227" i="30"/>
  <c r="J227" i="30"/>
  <c r="K227" i="30"/>
  <c r="L227" i="30"/>
  <c r="G223" i="30"/>
  <c r="H225" i="30"/>
  <c r="K226" i="30"/>
  <c r="L226" i="30"/>
  <c r="I226" i="30"/>
  <c r="J226" i="30"/>
  <c r="K225" i="30"/>
  <c r="L225" i="30"/>
  <c r="I225" i="30"/>
  <c r="J225" i="30"/>
  <c r="G221" i="30"/>
  <c r="G219" i="30"/>
  <c r="G222" i="30"/>
  <c r="G224" i="30"/>
  <c r="H220" i="30"/>
  <c r="K224" i="30"/>
  <c r="L224" i="30"/>
  <c r="I224" i="30"/>
  <c r="J224" i="30"/>
  <c r="K223" i="30"/>
  <c r="L223" i="30"/>
  <c r="I223" i="30"/>
  <c r="J223" i="30"/>
  <c r="G208" i="30"/>
  <c r="K222" i="30"/>
  <c r="L222" i="30"/>
  <c r="I222" i="30"/>
  <c r="J222" i="30"/>
  <c r="H214" i="30"/>
  <c r="K221" i="30"/>
  <c r="L221" i="30"/>
  <c r="I221" i="30"/>
  <c r="J221" i="30"/>
  <c r="K220" i="30"/>
  <c r="L220" i="30"/>
  <c r="I220" i="30"/>
  <c r="J220" i="30"/>
  <c r="H212" i="30"/>
  <c r="G213" i="30"/>
  <c r="G217" i="30"/>
  <c r="I219" i="30"/>
  <c r="J219" i="30"/>
  <c r="H216" i="30"/>
  <c r="G207" i="30"/>
  <c r="G218" i="30"/>
  <c r="H215" i="30"/>
  <c r="K219" i="30"/>
  <c r="L219" i="30"/>
  <c r="L218" i="30"/>
  <c r="K218" i="30"/>
  <c r="J218" i="30"/>
  <c r="I218" i="30"/>
  <c r="G211" i="30"/>
  <c r="K217" i="30"/>
  <c r="L217" i="30"/>
  <c r="I217" i="30"/>
  <c r="J217" i="30"/>
  <c r="K216" i="30"/>
  <c r="L216" i="30"/>
  <c r="I216" i="30"/>
  <c r="J216" i="30"/>
  <c r="L215" i="30"/>
  <c r="K215" i="30"/>
  <c r="J215" i="30"/>
  <c r="I215" i="30"/>
  <c r="K214" i="30"/>
  <c r="L214" i="30"/>
  <c r="I214" i="30"/>
  <c r="J214" i="30"/>
  <c r="G210" i="30"/>
  <c r="K213" i="30"/>
  <c r="L213" i="30"/>
  <c r="I213" i="30"/>
  <c r="J213" i="30"/>
  <c r="K212" i="30"/>
  <c r="L212" i="30"/>
  <c r="I212" i="30"/>
  <c r="J212" i="30"/>
  <c r="H209" i="30"/>
  <c r="K211" i="30"/>
  <c r="L211" i="30"/>
  <c r="I211" i="30"/>
  <c r="J211" i="30"/>
  <c r="L210" i="30"/>
  <c r="K210" i="30"/>
  <c r="J210" i="30"/>
  <c r="I210" i="30"/>
  <c r="K207" i="30"/>
  <c r="L207" i="30"/>
  <c r="I207" i="30"/>
  <c r="J207" i="30"/>
  <c r="I209" i="30"/>
  <c r="J209" i="30"/>
  <c r="K209" i="30"/>
  <c r="L209" i="30"/>
  <c r="K208" i="30"/>
  <c r="L208" i="30"/>
  <c r="J208" i="30"/>
  <c r="I208" i="30"/>
  <c r="H205" i="30"/>
  <c r="H204" i="30"/>
  <c r="K206" i="30"/>
  <c r="L206" i="30"/>
  <c r="I206" i="30"/>
  <c r="J206" i="30"/>
  <c r="G197" i="30"/>
  <c r="H206" i="30"/>
  <c r="H203" i="30"/>
  <c r="K205" i="30"/>
  <c r="L205" i="30"/>
  <c r="I205" i="30"/>
  <c r="J205" i="30"/>
  <c r="K204" i="30"/>
  <c r="L204" i="30"/>
  <c r="I204" i="30"/>
  <c r="J204" i="30"/>
  <c r="K203" i="30"/>
  <c r="L203" i="30"/>
  <c r="H201" i="30"/>
  <c r="I203" i="30"/>
  <c r="J203" i="30"/>
  <c r="G199" i="30"/>
  <c r="L202" i="30"/>
  <c r="K202" i="30"/>
  <c r="J202" i="30"/>
  <c r="I202" i="30"/>
  <c r="G202" i="30"/>
  <c r="K201" i="30"/>
  <c r="L201" i="30"/>
  <c r="I201" i="30"/>
  <c r="J201" i="30"/>
  <c r="H200" i="30"/>
  <c r="K200" i="30"/>
  <c r="L200" i="30"/>
  <c r="I200" i="30"/>
  <c r="J200" i="30"/>
  <c r="K199" i="30"/>
  <c r="L199" i="30"/>
  <c r="I199" i="30"/>
  <c r="J199" i="30"/>
  <c r="K198" i="30"/>
  <c r="L198" i="30"/>
  <c r="H198" i="30"/>
  <c r="I198" i="30"/>
  <c r="J198" i="30"/>
  <c r="I197" i="30"/>
  <c r="J197" i="30"/>
  <c r="K197" i="30"/>
  <c r="L197" i="30"/>
  <c r="H195" i="30"/>
  <c r="H193" i="30"/>
  <c r="K196" i="30"/>
  <c r="L196" i="30"/>
  <c r="H191" i="30"/>
  <c r="H196" i="30"/>
  <c r="I196" i="30"/>
  <c r="J196" i="30"/>
  <c r="G175" i="30"/>
  <c r="G194" i="30"/>
  <c r="K195" i="30"/>
  <c r="L195" i="30"/>
  <c r="I195" i="30"/>
  <c r="J195" i="30"/>
  <c r="G183" i="30"/>
  <c r="G189" i="30"/>
  <c r="G192" i="30"/>
  <c r="G177" i="30"/>
  <c r="H187" i="30"/>
  <c r="K194" i="30"/>
  <c r="L194" i="30"/>
  <c r="I194" i="30"/>
  <c r="J194" i="30"/>
  <c r="H190" i="30"/>
  <c r="L193" i="30"/>
  <c r="K193" i="30"/>
  <c r="J193" i="30"/>
  <c r="I193" i="30"/>
  <c r="L192" i="30"/>
  <c r="K192" i="30"/>
  <c r="J192" i="30"/>
  <c r="I192" i="30"/>
  <c r="L191" i="30"/>
  <c r="K191" i="30"/>
  <c r="J191" i="30"/>
  <c r="I191" i="30"/>
  <c r="G188" i="30"/>
  <c r="H169" i="30"/>
  <c r="G179" i="30"/>
  <c r="G185" i="30"/>
  <c r="I190" i="30"/>
  <c r="J190" i="30"/>
  <c r="G186" i="30"/>
  <c r="K190" i="30"/>
  <c r="L190" i="30"/>
  <c r="G167" i="30"/>
  <c r="G173" i="30"/>
  <c r="G181" i="30"/>
  <c r="K189" i="30"/>
  <c r="L189" i="30"/>
  <c r="I189" i="30"/>
  <c r="J189" i="30"/>
  <c r="H184" i="30"/>
  <c r="K188" i="30"/>
  <c r="L188" i="30"/>
  <c r="I188" i="30"/>
  <c r="J188" i="30"/>
  <c r="H182" i="30"/>
  <c r="L187" i="30"/>
  <c r="K187" i="30"/>
  <c r="J187" i="30"/>
  <c r="I187" i="30"/>
  <c r="L186" i="30"/>
  <c r="K186" i="30"/>
  <c r="J186" i="30"/>
  <c r="I186" i="30"/>
  <c r="K185" i="30"/>
  <c r="L185" i="30"/>
  <c r="I185" i="30"/>
  <c r="J185" i="30"/>
  <c r="K184" i="30"/>
  <c r="L184" i="30"/>
  <c r="I184" i="30"/>
  <c r="J184" i="30"/>
  <c r="K183" i="30"/>
  <c r="L183" i="30"/>
  <c r="I183" i="30"/>
  <c r="J183" i="30"/>
  <c r="H180" i="30"/>
  <c r="K182" i="30"/>
  <c r="L182" i="30"/>
  <c r="I182" i="30"/>
  <c r="J182" i="30"/>
  <c r="H178" i="30"/>
  <c r="K181" i="30"/>
  <c r="L181" i="30"/>
  <c r="I181" i="30"/>
  <c r="J181" i="30"/>
  <c r="K180" i="30"/>
  <c r="L180" i="30"/>
  <c r="I180" i="30"/>
  <c r="J180" i="30"/>
  <c r="H176" i="30"/>
  <c r="H170" i="30"/>
  <c r="K179" i="30"/>
  <c r="L179" i="30"/>
  <c r="I179" i="30"/>
  <c r="J179" i="30"/>
  <c r="H174" i="30"/>
  <c r="K178" i="30"/>
  <c r="L178" i="30"/>
  <c r="I178" i="30"/>
  <c r="J178" i="30"/>
  <c r="K177" i="30"/>
  <c r="L177" i="30"/>
  <c r="I177" i="30"/>
  <c r="J177" i="30"/>
  <c r="K176" i="30"/>
  <c r="L176" i="30"/>
  <c r="I176" i="30"/>
  <c r="J176" i="30"/>
  <c r="K175" i="30"/>
  <c r="L175" i="30"/>
  <c r="I175" i="30"/>
  <c r="J175" i="30"/>
  <c r="G172" i="30"/>
  <c r="G171" i="30"/>
  <c r="K174" i="30"/>
  <c r="L174" i="30"/>
  <c r="I174" i="30"/>
  <c r="J174" i="30"/>
  <c r="K173" i="30"/>
  <c r="L173" i="30"/>
  <c r="I173" i="30"/>
  <c r="J173" i="30"/>
  <c r="L172" i="30"/>
  <c r="K172" i="30"/>
  <c r="J172" i="30"/>
  <c r="I172" i="30"/>
  <c r="K171" i="30"/>
  <c r="L171" i="30"/>
  <c r="I171" i="30"/>
  <c r="J171" i="30"/>
  <c r="H160" i="30"/>
  <c r="H166" i="30"/>
  <c r="H168" i="30"/>
  <c r="K170" i="30"/>
  <c r="L170" i="30"/>
  <c r="G165" i="30"/>
  <c r="I170" i="30"/>
  <c r="J170" i="30"/>
  <c r="G157" i="30"/>
  <c r="G159" i="30"/>
  <c r="L169" i="30"/>
  <c r="K169" i="30"/>
  <c r="J169" i="30"/>
  <c r="I169" i="30"/>
  <c r="K168" i="30"/>
  <c r="L168" i="30"/>
  <c r="I168" i="30"/>
  <c r="J168" i="30"/>
  <c r="H162" i="30"/>
  <c r="K167" i="30"/>
  <c r="L167" i="30"/>
  <c r="I167" i="30"/>
  <c r="J167" i="30"/>
  <c r="H161" i="30"/>
  <c r="K166" i="30"/>
  <c r="L166" i="30"/>
  <c r="H163" i="30"/>
  <c r="I166" i="30"/>
  <c r="J166" i="30"/>
  <c r="H164" i="30"/>
  <c r="K165" i="30"/>
  <c r="L165" i="30"/>
  <c r="I165" i="30"/>
  <c r="J165" i="30"/>
  <c r="K164" i="30"/>
  <c r="L164" i="30"/>
  <c r="I164" i="30"/>
  <c r="J164" i="30"/>
  <c r="H158" i="30"/>
  <c r="L163" i="30"/>
  <c r="K163" i="30"/>
  <c r="J163" i="30"/>
  <c r="I163" i="30"/>
  <c r="K161" i="30"/>
  <c r="K162" i="30"/>
  <c r="L161" i="30"/>
  <c r="L162" i="30"/>
  <c r="I161" i="30"/>
  <c r="I162" i="30"/>
  <c r="J161" i="30"/>
  <c r="J162" i="30"/>
  <c r="K160" i="30"/>
  <c r="L160" i="30"/>
  <c r="I160" i="30"/>
  <c r="J160" i="30"/>
  <c r="I159" i="30"/>
  <c r="J159" i="30"/>
  <c r="K159" i="30"/>
  <c r="L159" i="30"/>
  <c r="K158" i="30"/>
  <c r="L158" i="30"/>
  <c r="I158" i="30"/>
  <c r="J158" i="30"/>
  <c r="K157" i="30"/>
  <c r="L157" i="30"/>
  <c r="I157" i="30"/>
  <c r="J157" i="30"/>
  <c r="H156" i="30"/>
  <c r="G146" i="30"/>
  <c r="K156" i="30"/>
  <c r="L156" i="30"/>
  <c r="G155" i="30"/>
  <c r="I156" i="30"/>
  <c r="J156" i="30"/>
  <c r="G154" i="30"/>
  <c r="G153" i="30"/>
  <c r="L155" i="30"/>
  <c r="K155" i="30"/>
  <c r="J155" i="30"/>
  <c r="I155" i="30"/>
  <c r="G142" i="30"/>
  <c r="H144" i="30"/>
  <c r="H150" i="30"/>
  <c r="G151" i="30"/>
  <c r="J154" i="30"/>
  <c r="I154" i="30"/>
  <c r="K154" i="30"/>
  <c r="L154" i="30"/>
  <c r="K153" i="30"/>
  <c r="L153" i="30"/>
  <c r="I153" i="30"/>
  <c r="J153" i="30"/>
  <c r="G149" i="30"/>
  <c r="G152" i="30"/>
  <c r="G148" i="30"/>
  <c r="L151" i="30"/>
  <c r="K151" i="30"/>
  <c r="J151" i="30"/>
  <c r="I151" i="30"/>
  <c r="L152" i="30"/>
  <c r="K152" i="30"/>
  <c r="J152" i="30"/>
  <c r="I152" i="30"/>
  <c r="G147" i="30"/>
  <c r="L150" i="30"/>
  <c r="K150" i="30"/>
  <c r="J150" i="30"/>
  <c r="I150" i="30"/>
  <c r="L149" i="30"/>
  <c r="K149" i="30"/>
  <c r="J149" i="30"/>
  <c r="I149" i="30"/>
  <c r="K148" i="30"/>
  <c r="L148" i="30"/>
  <c r="I148" i="30"/>
  <c r="J148" i="30"/>
  <c r="L147" i="30"/>
  <c r="K147" i="30"/>
  <c r="J147" i="30"/>
  <c r="I147" i="30"/>
  <c r="G143" i="30"/>
  <c r="G145" i="30"/>
  <c r="K146" i="30"/>
  <c r="L146" i="30"/>
  <c r="J146" i="30"/>
  <c r="I146" i="30"/>
  <c r="L145" i="30"/>
  <c r="K145" i="30"/>
  <c r="J145" i="30"/>
  <c r="I145" i="30"/>
  <c r="L144" i="30"/>
  <c r="K144" i="30"/>
  <c r="J144" i="30"/>
  <c r="I144" i="30"/>
  <c r="G139" i="30"/>
  <c r="K143" i="30"/>
  <c r="L143" i="30"/>
  <c r="I143" i="30"/>
  <c r="J143" i="30"/>
  <c r="G140" i="30"/>
  <c r="G141" i="30"/>
  <c r="G138" i="30"/>
  <c r="K142" i="30"/>
  <c r="L142" i="30"/>
  <c r="I142" i="30"/>
  <c r="J142" i="30"/>
  <c r="L141" i="30"/>
  <c r="K141" i="30"/>
  <c r="J141" i="30"/>
  <c r="I141" i="30"/>
  <c r="H137" i="30"/>
  <c r="K140" i="30"/>
  <c r="L140" i="30"/>
  <c r="I140" i="30"/>
  <c r="J140" i="30"/>
  <c r="L139" i="30"/>
  <c r="K139" i="30"/>
  <c r="J139" i="30"/>
  <c r="I139" i="30"/>
  <c r="G126" i="30"/>
  <c r="H136" i="30"/>
  <c r="K138" i="30"/>
  <c r="L138" i="30"/>
  <c r="I138" i="30"/>
  <c r="J138" i="30"/>
  <c r="G128" i="30"/>
  <c r="G134" i="30"/>
  <c r="K137" i="30"/>
  <c r="L137" i="30"/>
  <c r="G132" i="30"/>
  <c r="G130" i="30"/>
  <c r="H133" i="30"/>
  <c r="G135" i="30"/>
  <c r="I137" i="30"/>
  <c r="J137" i="30"/>
  <c r="K136" i="30"/>
  <c r="L136" i="30"/>
  <c r="I136" i="30"/>
  <c r="J136" i="30"/>
  <c r="L135" i="30"/>
  <c r="K135" i="30"/>
  <c r="J135" i="30"/>
  <c r="I135" i="30"/>
  <c r="H131" i="30"/>
  <c r="K134" i="30"/>
  <c r="L134" i="30"/>
  <c r="I134" i="30"/>
  <c r="J134" i="30"/>
  <c r="K133" i="30"/>
  <c r="L133" i="30"/>
  <c r="I133" i="30"/>
  <c r="J133" i="30"/>
  <c r="K132" i="30"/>
  <c r="L132" i="30"/>
  <c r="I132" i="30"/>
  <c r="J132" i="30"/>
  <c r="H129" i="30"/>
  <c r="K131" i="30"/>
  <c r="L131" i="30"/>
  <c r="I131" i="30"/>
  <c r="J131" i="30"/>
  <c r="K130" i="30"/>
  <c r="L130" i="30"/>
  <c r="I130" i="30"/>
  <c r="J130" i="30"/>
  <c r="J129" i="30"/>
  <c r="I129" i="30"/>
  <c r="K129" i="30"/>
  <c r="L129" i="30"/>
  <c r="I128" i="30"/>
  <c r="J128" i="30"/>
  <c r="K128" i="30"/>
  <c r="L128" i="30"/>
  <c r="G127" i="30"/>
  <c r="G124" i="30"/>
  <c r="I127" i="30"/>
  <c r="J127" i="30"/>
  <c r="G122" i="30"/>
  <c r="H125" i="30"/>
  <c r="K127" i="30"/>
  <c r="L127" i="30"/>
  <c r="K126" i="30"/>
  <c r="L126" i="30"/>
  <c r="I126" i="30"/>
  <c r="J126" i="30"/>
  <c r="K125" i="30"/>
  <c r="L125" i="30"/>
  <c r="I125" i="30"/>
  <c r="J125" i="30"/>
  <c r="K124" i="30"/>
  <c r="L124" i="30"/>
  <c r="I124" i="30"/>
  <c r="J124" i="30"/>
  <c r="H123" i="30"/>
  <c r="K123" i="30"/>
  <c r="L123" i="30"/>
  <c r="I123" i="30"/>
  <c r="J123" i="30"/>
  <c r="G120" i="30"/>
  <c r="I122" i="30"/>
  <c r="J122" i="30"/>
  <c r="G116" i="30"/>
  <c r="H119" i="30"/>
  <c r="H115" i="30"/>
  <c r="H121" i="30"/>
  <c r="G118" i="30"/>
  <c r="K122" i="30"/>
  <c r="L122" i="30"/>
  <c r="K121" i="30"/>
  <c r="L121" i="30"/>
  <c r="I121" i="30"/>
  <c r="J121" i="30"/>
  <c r="K120" i="30"/>
  <c r="L120" i="30"/>
  <c r="I120" i="30"/>
  <c r="J120" i="30"/>
  <c r="K119" i="30"/>
  <c r="L119" i="30"/>
  <c r="I119" i="30"/>
  <c r="J119" i="30"/>
  <c r="G110" i="30"/>
  <c r="G117" i="30"/>
  <c r="H114" i="30"/>
  <c r="K118" i="30"/>
  <c r="L118" i="30"/>
  <c r="J118" i="30"/>
  <c r="I118" i="30"/>
  <c r="L117" i="30"/>
  <c r="K117" i="30"/>
  <c r="J117" i="30"/>
  <c r="I117" i="30"/>
  <c r="H113" i="30"/>
  <c r="K116" i="30"/>
  <c r="L116" i="30"/>
  <c r="I116" i="30"/>
  <c r="J116" i="30"/>
  <c r="L115" i="30"/>
  <c r="K115" i="30"/>
  <c r="J115" i="30"/>
  <c r="I115" i="30"/>
  <c r="L114" i="30"/>
  <c r="K114" i="30"/>
  <c r="J114" i="30"/>
  <c r="I114" i="30"/>
  <c r="J113" i="30"/>
  <c r="I113" i="30"/>
  <c r="K113" i="30"/>
  <c r="L113" i="30"/>
  <c r="G111" i="30"/>
  <c r="G112" i="30"/>
  <c r="J110" i="30"/>
  <c r="I110" i="30"/>
  <c r="K110" i="30"/>
  <c r="L110" i="30"/>
  <c r="L112" i="30"/>
  <c r="K112" i="30"/>
  <c r="J112" i="30"/>
  <c r="I112" i="30"/>
  <c r="G109" i="30"/>
  <c r="K111" i="30"/>
  <c r="L111" i="30"/>
  <c r="I111" i="30"/>
  <c r="J111" i="30"/>
  <c r="H108" i="30"/>
  <c r="G106" i="30"/>
  <c r="I109" i="30"/>
  <c r="J109" i="30"/>
  <c r="K109" i="30"/>
  <c r="L109" i="30"/>
  <c r="G100" i="30"/>
  <c r="H107" i="30"/>
  <c r="K108" i="30"/>
  <c r="L108" i="30"/>
  <c r="I108" i="30"/>
  <c r="J108" i="30"/>
  <c r="I107" i="30"/>
  <c r="J107" i="30"/>
  <c r="H101" i="30"/>
  <c r="G102" i="30"/>
  <c r="H104" i="30"/>
  <c r="K107" i="30"/>
  <c r="L107" i="30"/>
  <c r="H103" i="30"/>
  <c r="K106" i="30"/>
  <c r="L106" i="30"/>
  <c r="I106" i="30"/>
  <c r="J106" i="30"/>
  <c r="G105" i="30"/>
  <c r="L105" i="30"/>
  <c r="K105" i="30"/>
  <c r="J105" i="30"/>
  <c r="I105" i="30"/>
  <c r="K104" i="30"/>
  <c r="L104" i="30"/>
  <c r="I104" i="30"/>
  <c r="J104" i="30"/>
  <c r="K103" i="30"/>
  <c r="L103" i="30"/>
  <c r="I103" i="30"/>
  <c r="J103" i="30"/>
  <c r="K102" i="30"/>
  <c r="L102" i="30"/>
  <c r="I102" i="30"/>
  <c r="J102" i="30"/>
  <c r="I101" i="30"/>
  <c r="J101" i="30"/>
  <c r="K101" i="30"/>
  <c r="L101" i="30"/>
  <c r="G98" i="30"/>
  <c r="K100" i="30"/>
  <c r="L100" i="30"/>
  <c r="G97" i="30"/>
  <c r="H99" i="30"/>
  <c r="I100" i="30"/>
  <c r="J100" i="30"/>
  <c r="G96" i="30"/>
  <c r="K99" i="30"/>
  <c r="L99" i="30"/>
  <c r="I99" i="30"/>
  <c r="J99" i="30"/>
  <c r="K98" i="30"/>
  <c r="L98" i="30"/>
  <c r="I98" i="30"/>
  <c r="J98" i="30"/>
  <c r="L97" i="30"/>
  <c r="K97" i="30"/>
  <c r="J97" i="30"/>
  <c r="I97" i="30"/>
  <c r="H95" i="30"/>
  <c r="G85" i="30"/>
  <c r="K96" i="30"/>
  <c r="L96" i="30"/>
  <c r="G90" i="30"/>
  <c r="G94" i="30"/>
  <c r="J96" i="30"/>
  <c r="I96" i="30"/>
  <c r="K95" i="30"/>
  <c r="L95" i="30"/>
  <c r="I95" i="30"/>
  <c r="J95" i="30"/>
  <c r="K94" i="30"/>
  <c r="L94" i="30"/>
  <c r="I94" i="30"/>
  <c r="J94" i="30"/>
  <c r="I93" i="30"/>
  <c r="J93" i="30"/>
  <c r="G88" i="30"/>
  <c r="H91" i="30"/>
  <c r="H92" i="30"/>
  <c r="H93" i="30"/>
  <c r="K93" i="30"/>
  <c r="L93" i="30"/>
  <c r="G87" i="30"/>
  <c r="I92" i="30"/>
  <c r="J92" i="30"/>
  <c r="K92" i="30"/>
  <c r="L92" i="30"/>
  <c r="K91" i="30"/>
  <c r="L91" i="30"/>
  <c r="I91" i="30"/>
  <c r="J91" i="30"/>
  <c r="I90" i="30"/>
  <c r="J90" i="30"/>
  <c r="K90" i="30"/>
  <c r="L90" i="30"/>
  <c r="H89" i="30"/>
  <c r="K89" i="30"/>
  <c r="L89" i="30"/>
  <c r="I89" i="30"/>
  <c r="J89" i="30"/>
  <c r="K88" i="30"/>
  <c r="L88" i="30"/>
  <c r="I88" i="30"/>
  <c r="J88" i="30"/>
  <c r="K84" i="30"/>
  <c r="L84" i="30"/>
  <c r="H84" i="30"/>
  <c r="I84" i="30"/>
  <c r="J84" i="30"/>
  <c r="J87" i="30"/>
  <c r="I87" i="30"/>
  <c r="H86" i="30"/>
  <c r="K87" i="30"/>
  <c r="L87" i="30"/>
  <c r="G82" i="30"/>
  <c r="K86" i="30"/>
  <c r="L86" i="30"/>
  <c r="H83" i="30"/>
  <c r="I86" i="30"/>
  <c r="J86" i="30"/>
  <c r="I85" i="30"/>
  <c r="J85" i="30"/>
  <c r="K85" i="30"/>
  <c r="L85" i="30"/>
  <c r="K83" i="30"/>
  <c r="L83" i="30"/>
  <c r="I83" i="30"/>
  <c r="J83" i="30"/>
  <c r="G80" i="30"/>
  <c r="I82" i="30"/>
  <c r="J82" i="30"/>
  <c r="G78" i="30"/>
  <c r="H81" i="30"/>
  <c r="K82" i="30"/>
  <c r="L82" i="30"/>
  <c r="K81" i="30"/>
  <c r="L81" i="30"/>
  <c r="I81" i="30"/>
  <c r="J81" i="30"/>
  <c r="G76" i="30"/>
  <c r="H79" i="30"/>
  <c r="K80" i="30"/>
  <c r="L80" i="30"/>
  <c r="J80" i="30"/>
  <c r="I80" i="30"/>
  <c r="K79" i="30"/>
  <c r="L79" i="30"/>
  <c r="I79" i="30"/>
  <c r="J79" i="30"/>
  <c r="G77" i="30"/>
  <c r="K78" i="30"/>
  <c r="L78" i="30"/>
  <c r="I78" i="30"/>
  <c r="J78" i="30"/>
  <c r="G75" i="30"/>
  <c r="L77" i="30"/>
  <c r="K77" i="30"/>
  <c r="H74" i="30"/>
  <c r="J77" i="30"/>
  <c r="I77" i="30"/>
  <c r="K76" i="30"/>
  <c r="L76" i="30"/>
  <c r="I76" i="30"/>
  <c r="J76" i="30"/>
  <c r="J75" i="30"/>
  <c r="I75" i="30"/>
  <c r="K75" i="30"/>
  <c r="L75" i="30"/>
  <c r="J24" i="30"/>
  <c r="K74" i="30"/>
  <c r="L74" i="30"/>
  <c r="H71" i="30"/>
  <c r="J74" i="30"/>
  <c r="I74" i="30"/>
  <c r="G70" i="30"/>
  <c r="G72" i="30"/>
  <c r="G66" i="30"/>
  <c r="H73" i="30"/>
  <c r="G62" i="30"/>
  <c r="G68" i="30"/>
  <c r="I73" i="30"/>
  <c r="J73" i="30"/>
  <c r="K73" i="30"/>
  <c r="L73" i="30"/>
  <c r="H69" i="30"/>
  <c r="K72" i="30"/>
  <c r="L72" i="30"/>
  <c r="I72" i="30"/>
  <c r="J72" i="30"/>
  <c r="L71" i="30"/>
  <c r="K71" i="30"/>
  <c r="J71" i="30"/>
  <c r="I71" i="30"/>
  <c r="K70" i="30"/>
  <c r="L70" i="30"/>
  <c r="I70" i="30"/>
  <c r="J70" i="30"/>
  <c r="H67" i="30"/>
  <c r="K69" i="30"/>
  <c r="L69" i="30"/>
  <c r="I69" i="30"/>
  <c r="J69" i="30"/>
  <c r="H65" i="30"/>
  <c r="K68" i="30"/>
  <c r="L68" i="30"/>
  <c r="I68" i="30"/>
  <c r="J68" i="30"/>
  <c r="H64" i="30"/>
  <c r="K67" i="30"/>
  <c r="L67" i="30"/>
  <c r="I67" i="30"/>
  <c r="J67" i="30"/>
  <c r="K66" i="30"/>
  <c r="L66" i="30"/>
  <c r="I66" i="30"/>
  <c r="J66" i="30"/>
  <c r="K65" i="30"/>
  <c r="L65" i="30"/>
  <c r="I65" i="30"/>
  <c r="J65" i="30"/>
  <c r="K64" i="30"/>
  <c r="L64" i="30"/>
  <c r="G60" i="30"/>
  <c r="H63" i="30"/>
  <c r="I64" i="30"/>
  <c r="J64" i="30"/>
  <c r="I63" i="30"/>
  <c r="J63" i="30"/>
  <c r="H61" i="30"/>
  <c r="K63" i="30"/>
  <c r="L63" i="30"/>
  <c r="K62" i="30"/>
  <c r="L62" i="30"/>
  <c r="I62" i="30"/>
  <c r="J62" i="30"/>
  <c r="G56" i="30"/>
  <c r="K61" i="30"/>
  <c r="L61" i="30"/>
  <c r="I61" i="30"/>
  <c r="J61" i="30"/>
  <c r="J60" i="30"/>
  <c r="I60" i="30"/>
  <c r="K60" i="30"/>
  <c r="L60" i="30"/>
  <c r="H58" i="30"/>
  <c r="K59" i="30"/>
  <c r="L59" i="30"/>
  <c r="I59" i="30"/>
  <c r="J59" i="30"/>
  <c r="G57" i="30"/>
  <c r="H59" i="30"/>
  <c r="K58" i="30"/>
  <c r="L58" i="30"/>
  <c r="I58" i="30"/>
  <c r="J58" i="30"/>
  <c r="L57" i="30"/>
  <c r="K57" i="30"/>
  <c r="J57" i="30"/>
  <c r="I57" i="30"/>
  <c r="G55" i="30"/>
  <c r="I56" i="30"/>
  <c r="J56" i="30"/>
  <c r="K56" i="30"/>
  <c r="L56" i="30"/>
  <c r="H51" i="30"/>
  <c r="H54" i="30"/>
  <c r="K55" i="30"/>
  <c r="L55" i="30"/>
  <c r="I55" i="30"/>
  <c r="J55" i="30"/>
  <c r="G52" i="30"/>
  <c r="K54" i="30"/>
  <c r="L54" i="30"/>
  <c r="I54" i="30"/>
  <c r="J54" i="30"/>
  <c r="G50" i="30"/>
  <c r="K53" i="30"/>
  <c r="L53" i="30"/>
  <c r="I53" i="30"/>
  <c r="J53" i="30"/>
  <c r="H53" i="30"/>
  <c r="K52" i="30"/>
  <c r="L52" i="30"/>
  <c r="J52" i="30"/>
  <c r="I52" i="30"/>
  <c r="I51" i="30"/>
  <c r="J51" i="30"/>
  <c r="K51" i="30"/>
  <c r="L51" i="30"/>
  <c r="G48" i="30"/>
  <c r="K50" i="30"/>
  <c r="L50" i="30"/>
  <c r="I50" i="30"/>
  <c r="J50" i="30"/>
  <c r="H49" i="30"/>
  <c r="G44" i="30"/>
  <c r="K49" i="30"/>
  <c r="L49" i="30"/>
  <c r="J49" i="30"/>
  <c r="I49" i="30"/>
  <c r="G46" i="30"/>
  <c r="K48" i="30"/>
  <c r="L48" i="30"/>
  <c r="H47" i="30"/>
  <c r="I48" i="30"/>
  <c r="J48" i="30"/>
  <c r="I47" i="30"/>
  <c r="J47" i="30"/>
  <c r="K47" i="30"/>
  <c r="L47" i="30"/>
  <c r="G42" i="30"/>
  <c r="G43" i="30"/>
  <c r="H45" i="30"/>
  <c r="G36" i="30"/>
  <c r="I46" i="30"/>
  <c r="J46" i="30"/>
  <c r="G40" i="30"/>
  <c r="K46" i="30"/>
  <c r="L46" i="30"/>
  <c r="G41" i="30"/>
  <c r="K45" i="30"/>
  <c r="L45" i="30"/>
  <c r="I45" i="30"/>
  <c r="J45" i="30"/>
  <c r="K44" i="30"/>
  <c r="L44" i="30"/>
  <c r="I44" i="30"/>
  <c r="J44" i="30"/>
  <c r="K43" i="30"/>
  <c r="L43" i="30"/>
  <c r="I43" i="30"/>
  <c r="J43" i="30"/>
  <c r="K42" i="30"/>
  <c r="L42" i="30"/>
  <c r="I42" i="30"/>
  <c r="J42" i="30"/>
  <c r="K41" i="30"/>
  <c r="L41" i="30"/>
  <c r="I41" i="30"/>
  <c r="J41" i="30"/>
  <c r="H21" i="30"/>
  <c r="G26" i="30"/>
  <c r="I40" i="30"/>
  <c r="J40" i="30"/>
  <c r="K40" i="30"/>
  <c r="L40" i="30"/>
  <c r="I39" i="30"/>
  <c r="J39" i="30"/>
  <c r="K39" i="30"/>
  <c r="L39" i="30"/>
  <c r="H34" i="30"/>
  <c r="G37" i="30"/>
  <c r="H38" i="30"/>
  <c r="H39" i="30"/>
  <c r="K38" i="30"/>
  <c r="L38" i="30"/>
  <c r="I38" i="30"/>
  <c r="J38" i="30"/>
  <c r="L37" i="30"/>
  <c r="K37" i="30"/>
  <c r="J37" i="30"/>
  <c r="I37" i="30"/>
  <c r="K36" i="30"/>
  <c r="L36" i="30"/>
  <c r="H32" i="30"/>
  <c r="G30" i="30"/>
  <c r="I36" i="30"/>
  <c r="J36" i="30"/>
  <c r="H29" i="30"/>
  <c r="H35" i="30"/>
  <c r="K35" i="30"/>
  <c r="L35" i="30"/>
  <c r="I35" i="30"/>
  <c r="J35" i="30"/>
  <c r="K34" i="30"/>
  <c r="L34" i="30"/>
  <c r="I34" i="30"/>
  <c r="J34" i="30"/>
  <c r="G31" i="30"/>
  <c r="K33" i="30"/>
  <c r="L33" i="30"/>
  <c r="H33" i="30"/>
  <c r="I33" i="30"/>
  <c r="J33" i="30"/>
  <c r="K32" i="30"/>
  <c r="L32" i="30"/>
  <c r="I32" i="30"/>
  <c r="J32" i="30"/>
  <c r="L31" i="30"/>
  <c r="K31" i="30"/>
  <c r="J31" i="30"/>
  <c r="I31" i="30"/>
  <c r="K30" i="30"/>
  <c r="L30" i="30"/>
  <c r="I30" i="30"/>
  <c r="J30" i="30"/>
  <c r="K29" i="30"/>
  <c r="L29" i="30"/>
  <c r="I29" i="30"/>
  <c r="J29" i="30"/>
  <c r="G28" i="30"/>
  <c r="G1048095" i="30"/>
  <c r="J12" i="30"/>
  <c r="I18" i="30"/>
  <c r="K28" i="30"/>
  <c r="L28" i="30"/>
  <c r="I28" i="30"/>
  <c r="J28" i="30"/>
  <c r="H27" i="30"/>
  <c r="K27" i="30"/>
  <c r="L27" i="30"/>
  <c r="H25" i="30"/>
  <c r="I27" i="30"/>
  <c r="J27" i="30"/>
  <c r="K26" i="30"/>
  <c r="L26" i="30"/>
  <c r="L8" i="30"/>
  <c r="J26" i="30"/>
  <c r="I26" i="30"/>
  <c r="L10" i="30"/>
  <c r="G19" i="30"/>
  <c r="L22" i="30"/>
  <c r="K25" i="30"/>
  <c r="L25" i="30"/>
  <c r="L21" i="30"/>
  <c r="J25" i="30"/>
  <c r="I25" i="30"/>
  <c r="J23" i="30"/>
  <c r="K23" i="30"/>
  <c r="I23" i="30"/>
  <c r="I24" i="30"/>
  <c r="L23" i="30"/>
  <c r="H23" i="30"/>
  <c r="I17" i="30"/>
  <c r="I21" i="30"/>
  <c r="G24" i="30"/>
  <c r="H24" i="30"/>
  <c r="L24" i="30"/>
  <c r="K24" i="30"/>
  <c r="J22" i="30"/>
  <c r="K21" i="30"/>
  <c r="J21" i="30"/>
  <c r="H22" i="30"/>
  <c r="G22" i="30"/>
  <c r="I22" i="30"/>
  <c r="K22" i="30"/>
  <c r="L19" i="30"/>
  <c r="L18" i="30"/>
  <c r="J18" i="30"/>
  <c r="I19" i="30"/>
  <c r="G20" i="30"/>
  <c r="H20" i="30"/>
  <c r="L17" i="30"/>
  <c r="K17" i="30"/>
  <c r="K19" i="30"/>
  <c r="L20" i="30"/>
  <c r="I20" i="30"/>
  <c r="H17" i="30"/>
  <c r="J19" i="30"/>
  <c r="K20" i="30"/>
  <c r="J20" i="30"/>
  <c r="K18" i="30"/>
  <c r="J17" i="30"/>
  <c r="H18" i="30"/>
  <c r="G18" i="30"/>
  <c r="L4" i="30"/>
  <c r="I15" i="30"/>
  <c r="L15" i="30"/>
  <c r="K5" i="30"/>
  <c r="J13" i="30"/>
  <c r="K15" i="30"/>
  <c r="J6" i="30"/>
  <c r="K2" i="30"/>
  <c r="K8" i="30"/>
  <c r="H6" i="30"/>
  <c r="G16" i="30"/>
  <c r="H16" i="30"/>
  <c r="I13" i="30"/>
  <c r="L13" i="30"/>
  <c r="G13" i="30"/>
  <c r="J15" i="30"/>
  <c r="L16" i="30"/>
  <c r="J16" i="30"/>
  <c r="K7" i="30"/>
  <c r="I12" i="30"/>
  <c r="K13" i="30"/>
  <c r="H15" i="30"/>
  <c r="K16" i="30"/>
  <c r="I16" i="30"/>
  <c r="J11" i="30"/>
  <c r="G14" i="30"/>
  <c r="H14" i="30"/>
  <c r="J14" i="30"/>
  <c r="I14" i="30"/>
  <c r="L14" i="30"/>
  <c r="K14" i="30"/>
  <c r="L11" i="30"/>
  <c r="H11" i="30"/>
  <c r="L12" i="30"/>
  <c r="L3" i="30"/>
  <c r="I2" i="30"/>
  <c r="J5" i="30"/>
  <c r="K11" i="30"/>
  <c r="I11" i="30"/>
  <c r="G12" i="30"/>
  <c r="H12" i="30"/>
  <c r="K12" i="30"/>
  <c r="J3" i="30"/>
  <c r="J4" i="30"/>
  <c r="G3" i="30"/>
  <c r="L6" i="30"/>
  <c r="I8" i="30"/>
  <c r="I3" i="30"/>
  <c r="K3" i="30"/>
  <c r="I4" i="30"/>
  <c r="K4" i="30"/>
  <c r="H4" i="30"/>
  <c r="J8" i="30"/>
  <c r="I10" i="30"/>
  <c r="J10" i="30"/>
  <c r="J2" i="30"/>
  <c r="L2" i="30"/>
  <c r="H5" i="30"/>
  <c r="I6" i="30"/>
  <c r="K6" i="30"/>
  <c r="I7" i="30"/>
  <c r="G10" i="30"/>
  <c r="H10" i="30"/>
  <c r="K10" i="30"/>
  <c r="I5" i="30"/>
  <c r="L5" i="30"/>
  <c r="H2" i="30"/>
  <c r="L7" i="30"/>
  <c r="J7" i="30"/>
  <c r="G7" i="30"/>
  <c r="G9" i="30"/>
  <c r="H9" i="30"/>
  <c r="J9" i="30"/>
  <c r="L9" i="30"/>
  <c r="H8" i="30"/>
  <c r="G8" i="30"/>
  <c r="I9" i="30"/>
  <c r="K9" i="30"/>
</calcChain>
</file>

<file path=xl/sharedStrings.xml><?xml version="1.0" encoding="utf-8"?>
<sst xmlns="http://schemas.openxmlformats.org/spreadsheetml/2006/main" count="475" uniqueCount="52">
  <si>
    <t>Date</t>
  </si>
  <si>
    <t>UWL</t>
  </si>
  <si>
    <t xml:space="preserve">LWL </t>
  </si>
  <si>
    <t xml:space="preserve">UAL </t>
  </si>
  <si>
    <t xml:space="preserve">LAL </t>
  </si>
  <si>
    <t>Operator</t>
  </si>
  <si>
    <t>Time</t>
  </si>
  <si>
    <t>Mean</t>
  </si>
  <si>
    <t>Standard Deviation</t>
  </si>
  <si>
    <t>Warning Limit</t>
  </si>
  <si>
    <t>Action Limit</t>
  </si>
  <si>
    <t>Outlier</t>
  </si>
  <si>
    <t>Q1</t>
  </si>
  <si>
    <t>Q3</t>
  </si>
  <si>
    <t>IQR</t>
  </si>
  <si>
    <t>Upper Minor Outlier</t>
  </si>
  <si>
    <t>Lower Minor Outlier</t>
  </si>
  <si>
    <t>Upper Major Outlier</t>
  </si>
  <si>
    <t>Lower Major Outlier</t>
  </si>
  <si>
    <t>+1SL</t>
  </si>
  <si>
    <t>-1SL</t>
  </si>
  <si>
    <t>Notes</t>
  </si>
  <si>
    <t>Measured Value</t>
  </si>
  <si>
    <t>ETS Result</t>
  </si>
  <si>
    <t>Previous LCS StDev</t>
  </si>
  <si>
    <t>Mean Value</t>
  </si>
  <si>
    <t>Datetime</t>
  </si>
  <si>
    <t>am</t>
  </si>
  <si>
    <t>dc</t>
  </si>
  <si>
    <t>an</t>
  </si>
  <si>
    <t>mjc</t>
  </si>
  <si>
    <t>br</t>
  </si>
  <si>
    <t>jt</t>
  </si>
  <si>
    <t>9/21/20185</t>
  </si>
  <si>
    <t>ps</t>
  </si>
  <si>
    <t>PS</t>
  </si>
  <si>
    <t>jm</t>
  </si>
  <si>
    <t>AN</t>
  </si>
  <si>
    <t>BR</t>
  </si>
  <si>
    <t>JM</t>
  </si>
  <si>
    <t>ms</t>
  </si>
  <si>
    <t>lo</t>
  </si>
  <si>
    <t>cp</t>
  </si>
  <si>
    <t>cs</t>
  </si>
  <si>
    <t>CP</t>
  </si>
  <si>
    <t>CS</t>
  </si>
  <si>
    <t>np</t>
  </si>
  <si>
    <t>LO</t>
  </si>
  <si>
    <t>mc</t>
  </si>
  <si>
    <t>NP</t>
  </si>
  <si>
    <t>MC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</si>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</sst>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ashDot">
        <color auto="1"/>
      </left>
      <right style="dashDot">
        <color auto="1"/>
      </right>
      <top/>
      <bottom/>
      <diagonal/>
    </border>
    <border>
      <left/>
      <right style="dashDot">
        <color auto="1"/>
      </right>
      <top/>
      <bottom/>
      <diagonal/>
    </border>
    <border>
      <left style="dashDot">
        <color auto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quotePrefix="1" applyNumberForma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14" fontId="0" fillId="0" borderId="4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</cellXfs>
  <cellStyles count="1">
    <cellStyle name="Normal" xfId="0" builtinId="0"/>
  </cellStyles>
  <dxfs count="24"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</font>
      <numFmt numFmtId="2" formatCode="0.00"/>
      <alignment horizontal="center" vertical="center" textRotation="0" wrapText="0" indent="0" justifyLastLine="0" shrinkToFit="0" readingOrder="0"/>
      <border diagonalUp="0" diagonalDown="0">
        <left/>
        <right style="double">
          <color auto="1"/>
        </right>
        <top/>
        <bottom/>
        <vertical/>
        <horizontal/>
      </border>
    </dxf>
    <dxf>
      <font>
        <b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/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6" formatCode="[$-409]m/d/yy\ h:mm\ AM/PM;@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  <border outline="0">
        <left style="dashDot">
          <color auto="1"/>
        </left>
      </border>
    </dxf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dashDot">
          <color auto="1"/>
        </left>
        <right/>
        <top/>
        <bottom/>
      </border>
    </dxf>
    <dxf>
      <numFmt numFmtId="19" formatCode="m/d/yyyy"/>
      <alignment horizontal="center" vertical="center" textRotation="0" wrapText="0" indent="0" justifyLastLine="0" shrinkToFit="0" readingOrder="0"/>
      <border outline="0">
        <right style="dashDot">
          <color auto="1"/>
        </right>
      </border>
    </dxf>
    <dxf>
      <numFmt numFmtId="1" formatCode="0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Individuals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910772414215203E-2"/>
          <c:y val="9.1874508723618666E-3"/>
          <c:w val="0.96447958228119657"/>
          <c:h val="0.86771331621784242"/>
        </c:manualLayout>
      </c:layout>
      <c:lineChart>
        <c:grouping val="standard"/>
        <c:varyColors val="0"/>
        <c:ser>
          <c:idx val="0"/>
          <c:order val="0"/>
          <c:tx>
            <c:v>Measured Value</c:v>
          </c:tx>
          <c:spPr>
            <a:ln w="38100" cap="rnd">
              <a:solidFill>
                <a:srgbClr val="1F497D"/>
              </a:solidFill>
              <a:round/>
            </a:ln>
            <a:effectLst/>
          </c:spPr>
          <c:marker>
            <c:symbol val="none"/>
          </c:marker>
          <c:cat>
            <c:numRef>
              <c:f>'pH meter #2__083118AM'!$F$2:$F$448</c:f>
              <c:numCache>
                <c:formatCode>[$-409]m/d/yy\ h:mm\ AM/PM;@</c:formatCode>
                <c:ptCount val="447"/>
                <c:pt idx="0">
                  <c:v>43350.673611111109</c:v>
                </c:pt>
                <c:pt idx="1">
                  <c:v>43351.519444444442</c:v>
                </c:pt>
                <c:pt idx="2">
                  <c:v>43351.713194444441</c:v>
                </c:pt>
                <c:pt idx="3">
                  <c:v>43353.81527777778</c:v>
                </c:pt>
                <c:pt idx="4">
                  <c:v>43354.763194444444</c:v>
                </c:pt>
                <c:pt idx="5">
                  <c:v>43362.5625</c:v>
                </c:pt>
                <c:pt idx="6">
                  <c:v>43362.65625</c:v>
                </c:pt>
                <c:pt idx="7">
                  <c:v>43362.734722222223</c:v>
                </c:pt>
                <c:pt idx="8">
                  <c:v>43363.388888888891</c:v>
                </c:pt>
                <c:pt idx="9">
                  <c:v>43363.521527777775</c:v>
                </c:pt>
                <c:pt idx="10">
                  <c:v>43363.539583333331</c:v>
                </c:pt>
                <c:pt idx="11">
                  <c:v>43363.696527777778</c:v>
                </c:pt>
                <c:pt idx="12">
                  <c:v>43363.737500000003</c:v>
                </c:pt>
                <c:pt idx="13">
                  <c:v>43364.329861111109</c:v>
                </c:pt>
                <c:pt idx="14">
                  <c:v>43364.413194444445</c:v>
                </c:pt>
                <c:pt idx="15">
                  <c:v>42885</c:v>
                </c:pt>
                <c:pt idx="16">
                  <c:v>43364.697916666664</c:v>
                </c:pt>
                <c:pt idx="17">
                  <c:v>43364.838888888888</c:v>
                </c:pt>
                <c:pt idx="18">
                  <c:v>43365.291666666664</c:v>
                </c:pt>
                <c:pt idx="19">
                  <c:v>43365.53125</c:v>
                </c:pt>
                <c:pt idx="20">
                  <c:v>43365.707638888889</c:v>
                </c:pt>
                <c:pt idx="21">
                  <c:v>43367.309027777781</c:v>
                </c:pt>
                <c:pt idx="22">
                  <c:v>43367.333333333336</c:v>
                </c:pt>
                <c:pt idx="23">
                  <c:v>43367.354861111111</c:v>
                </c:pt>
                <c:pt idx="24">
                  <c:v>43367.486111111109</c:v>
                </c:pt>
                <c:pt idx="25">
                  <c:v>43367.527777777781</c:v>
                </c:pt>
                <c:pt idx="26">
                  <c:v>43367.645833333336</c:v>
                </c:pt>
                <c:pt idx="27">
                  <c:v>43368.260416666664</c:v>
                </c:pt>
                <c:pt idx="28">
                  <c:v>43368.529861111114</c:v>
                </c:pt>
                <c:pt idx="29">
                  <c:v>43368.538194444445</c:v>
                </c:pt>
                <c:pt idx="30">
                  <c:v>43368.754166666666</c:v>
                </c:pt>
                <c:pt idx="31">
                  <c:v>43369.236111111109</c:v>
                </c:pt>
                <c:pt idx="32">
                  <c:v>43369.3125</c:v>
                </c:pt>
                <c:pt idx="33">
                  <c:v>43369.561111111114</c:v>
                </c:pt>
                <c:pt idx="34">
                  <c:v>43369.611111111109</c:v>
                </c:pt>
                <c:pt idx="35">
                  <c:v>43369.701388888891</c:v>
                </c:pt>
                <c:pt idx="36">
                  <c:v>43370.322916666664</c:v>
                </c:pt>
                <c:pt idx="37">
                  <c:v>43370.54583333333</c:v>
                </c:pt>
                <c:pt idx="38">
                  <c:v>43370.618055555555</c:v>
                </c:pt>
                <c:pt idx="39">
                  <c:v>43370.758333333331</c:v>
                </c:pt>
                <c:pt idx="40">
                  <c:v>43371.284722222219</c:v>
                </c:pt>
                <c:pt idx="41">
                  <c:v>43371.305555555555</c:v>
                </c:pt>
                <c:pt idx="42">
                  <c:v>43371.46875</c:v>
                </c:pt>
                <c:pt idx="43">
                  <c:v>43371.552083333336</c:v>
                </c:pt>
                <c:pt idx="44">
                  <c:v>43371.569444444445</c:v>
                </c:pt>
                <c:pt idx="45">
                  <c:v>43371.615972222222</c:v>
                </c:pt>
                <c:pt idx="46">
                  <c:v>43374.25</c:v>
                </c:pt>
                <c:pt idx="47">
                  <c:v>43374.270833333336</c:v>
                </c:pt>
                <c:pt idx="48">
                  <c:v>43374.293055555558</c:v>
                </c:pt>
                <c:pt idx="49">
                  <c:v>43374.300694444442</c:v>
                </c:pt>
                <c:pt idx="50">
                  <c:v>43374.340277777781</c:v>
                </c:pt>
                <c:pt idx="51">
                  <c:v>43374.34375</c:v>
                </c:pt>
                <c:pt idx="52">
                  <c:v>43374.352083333331</c:v>
                </c:pt>
                <c:pt idx="53">
                  <c:v>43374.395138888889</c:v>
                </c:pt>
                <c:pt idx="54">
                  <c:v>43374.45</c:v>
                </c:pt>
                <c:pt idx="55">
                  <c:v>43374.465277777781</c:v>
                </c:pt>
                <c:pt idx="56">
                  <c:v>43374.474305555559</c:v>
                </c:pt>
                <c:pt idx="57">
                  <c:v>43374.668749999997</c:v>
                </c:pt>
                <c:pt idx="58">
                  <c:v>43375.473611111112</c:v>
                </c:pt>
                <c:pt idx="59">
                  <c:v>43375.48333333333</c:v>
                </c:pt>
                <c:pt idx="60">
                  <c:v>43375.57708333333</c:v>
                </c:pt>
                <c:pt idx="61">
                  <c:v>43376.399305555555</c:v>
                </c:pt>
                <c:pt idx="62">
                  <c:v>43376.541666666664</c:v>
                </c:pt>
                <c:pt idx="63">
                  <c:v>43376.701388888891</c:v>
                </c:pt>
                <c:pt idx="64">
                  <c:v>43377.291666666664</c:v>
                </c:pt>
                <c:pt idx="65">
                  <c:v>43377.381944444445</c:v>
                </c:pt>
                <c:pt idx="66">
                  <c:v>43377.422222222223</c:v>
                </c:pt>
                <c:pt idx="67">
                  <c:v>43377.510416666664</c:v>
                </c:pt>
                <c:pt idx="68">
                  <c:v>43377.584027777775</c:v>
                </c:pt>
                <c:pt idx="69">
                  <c:v>43377.623611111114</c:v>
                </c:pt>
                <c:pt idx="70">
                  <c:v>43377.727083333331</c:v>
                </c:pt>
                <c:pt idx="71">
                  <c:v>43378.329861111109</c:v>
                </c:pt>
                <c:pt idx="72">
                  <c:v>43378.333333333336</c:v>
                </c:pt>
                <c:pt idx="73">
                  <c:v>43378.381249999999</c:v>
                </c:pt>
                <c:pt idx="74">
                  <c:v>43378.428472222222</c:v>
                </c:pt>
                <c:pt idx="75">
                  <c:v>43378.493055555555</c:v>
                </c:pt>
                <c:pt idx="76">
                  <c:v>43379.710416666669</c:v>
                </c:pt>
                <c:pt idx="77">
                  <c:v>43381.295138888891</c:v>
                </c:pt>
                <c:pt idx="78">
                  <c:v>43381.393750000003</c:v>
                </c:pt>
                <c:pt idx="79">
                  <c:v>43381.497916666667</c:v>
                </c:pt>
                <c:pt idx="80">
                  <c:v>43381.527777777781</c:v>
                </c:pt>
                <c:pt idx="81">
                  <c:v>43381.593055555553</c:v>
                </c:pt>
                <c:pt idx="82">
                  <c:v>43382.260416666664</c:v>
                </c:pt>
                <c:pt idx="83">
                  <c:v>43382.274305555555</c:v>
                </c:pt>
                <c:pt idx="84">
                  <c:v>43382.524305555555</c:v>
                </c:pt>
                <c:pt idx="85">
                  <c:v>43382.527777777781</c:v>
                </c:pt>
                <c:pt idx="86">
                  <c:v>43382.555555555555</c:v>
                </c:pt>
                <c:pt idx="87">
                  <c:v>43382.701388888891</c:v>
                </c:pt>
                <c:pt idx="88">
                  <c:v>43383.263888888891</c:v>
                </c:pt>
                <c:pt idx="89">
                  <c:v>43383.284722222219</c:v>
                </c:pt>
                <c:pt idx="90">
                  <c:v>43383.496527777781</c:v>
                </c:pt>
                <c:pt idx="91">
                  <c:v>43383.586805555555</c:v>
                </c:pt>
                <c:pt idx="92">
                  <c:v>43383.604166666664</c:v>
                </c:pt>
                <c:pt idx="93">
                  <c:v>43384.270833333336</c:v>
                </c:pt>
                <c:pt idx="94">
                  <c:v>43384.496527777781</c:v>
                </c:pt>
                <c:pt idx="95">
                  <c:v>43384.577777777777</c:v>
                </c:pt>
                <c:pt idx="96">
                  <c:v>43384.616666666669</c:v>
                </c:pt>
                <c:pt idx="97">
                  <c:v>43384.697222222225</c:v>
                </c:pt>
                <c:pt idx="98">
                  <c:v>43385.270833333336</c:v>
                </c:pt>
                <c:pt idx="99">
                  <c:v>43385.4375</c:v>
                </c:pt>
                <c:pt idx="100">
                  <c:v>43385.552083333336</c:v>
                </c:pt>
                <c:pt idx="101">
                  <c:v>43385.626388888886</c:v>
                </c:pt>
                <c:pt idx="102">
                  <c:v>43385.713888888888</c:v>
                </c:pt>
                <c:pt idx="103">
                  <c:v>43385.826388888891</c:v>
                </c:pt>
                <c:pt idx="104">
                  <c:v>43386.677083333336</c:v>
                </c:pt>
                <c:pt idx="105">
                  <c:v>43388.298611111109</c:v>
                </c:pt>
                <c:pt idx="106">
                  <c:v>43388.305555555555</c:v>
                </c:pt>
                <c:pt idx="107">
                  <c:v>43388.319444444445</c:v>
                </c:pt>
                <c:pt idx="108">
                  <c:v>43388.347222222219</c:v>
                </c:pt>
                <c:pt idx="109">
                  <c:v>43388.451388888891</c:v>
                </c:pt>
                <c:pt idx="110">
                  <c:v>43388.524305555555</c:v>
                </c:pt>
                <c:pt idx="111">
                  <c:v>43388.5625</c:v>
                </c:pt>
                <c:pt idx="112">
                  <c:v>43388.612500000003</c:v>
                </c:pt>
                <c:pt idx="113">
                  <c:v>43388.619444444441</c:v>
                </c:pt>
                <c:pt idx="114">
                  <c:v>43388.773611111108</c:v>
                </c:pt>
                <c:pt idx="115">
                  <c:v>43388.824999999997</c:v>
                </c:pt>
                <c:pt idx="116">
                  <c:v>43389.263888888891</c:v>
                </c:pt>
                <c:pt idx="117">
                  <c:v>43389.302083333336</c:v>
                </c:pt>
                <c:pt idx="118">
                  <c:v>43389.472222222219</c:v>
                </c:pt>
                <c:pt idx="119">
                  <c:v>43389.489583333336</c:v>
                </c:pt>
                <c:pt idx="120">
                  <c:v>43389.538194444445</c:v>
                </c:pt>
                <c:pt idx="121">
                  <c:v>43389.665277777778</c:v>
                </c:pt>
                <c:pt idx="122">
                  <c:v>43389.772916666669</c:v>
                </c:pt>
                <c:pt idx="123">
                  <c:v>43389.80972222222</c:v>
                </c:pt>
                <c:pt idx="124">
                  <c:v>43389.835416666669</c:v>
                </c:pt>
                <c:pt idx="125">
                  <c:v>43390.28125</c:v>
                </c:pt>
                <c:pt idx="126">
                  <c:v>43390.326388888891</c:v>
                </c:pt>
                <c:pt idx="127">
                  <c:v>43390.427083333336</c:v>
                </c:pt>
                <c:pt idx="128">
                  <c:v>43390.530555555553</c:v>
                </c:pt>
                <c:pt idx="129">
                  <c:v>43390.534722222219</c:v>
                </c:pt>
                <c:pt idx="130">
                  <c:v>43390.538194444445</c:v>
                </c:pt>
                <c:pt idx="131">
                  <c:v>43390.620138888888</c:v>
                </c:pt>
                <c:pt idx="132">
                  <c:v>43390.626388888886</c:v>
                </c:pt>
                <c:pt idx="133">
                  <c:v>43390.647222222222</c:v>
                </c:pt>
                <c:pt idx="134">
                  <c:v>43390.718055555553</c:v>
                </c:pt>
                <c:pt idx="135">
                  <c:v>43391.263888888891</c:v>
                </c:pt>
                <c:pt idx="136">
                  <c:v>43391.277777777781</c:v>
                </c:pt>
                <c:pt idx="137">
                  <c:v>43391.548611111109</c:v>
                </c:pt>
                <c:pt idx="138">
                  <c:v>43391.620833333334</c:v>
                </c:pt>
                <c:pt idx="139">
                  <c:v>43391.731944444444</c:v>
                </c:pt>
                <c:pt idx="140">
                  <c:v>43392.277777777781</c:v>
                </c:pt>
                <c:pt idx="141">
                  <c:v>43392.326388888891</c:v>
                </c:pt>
                <c:pt idx="142">
                  <c:v>43392.537499999999</c:v>
                </c:pt>
                <c:pt idx="143">
                  <c:v>43392.570833333331</c:v>
                </c:pt>
                <c:pt idx="144">
                  <c:v>43392.59375</c:v>
                </c:pt>
                <c:pt idx="145">
                  <c:v>43392.727083333331</c:v>
                </c:pt>
                <c:pt idx="146">
                  <c:v>43393.57916666667</c:v>
                </c:pt>
                <c:pt idx="147">
                  <c:v>43393.590277777781</c:v>
                </c:pt>
                <c:pt idx="148">
                  <c:v>43393.625694444447</c:v>
                </c:pt>
                <c:pt idx="149">
                  <c:v>43393.638194444444</c:v>
                </c:pt>
                <c:pt idx="150">
                  <c:v>43393.693749999999</c:v>
                </c:pt>
                <c:pt idx="151">
                  <c:v>43393.759722222225</c:v>
                </c:pt>
                <c:pt idx="152">
                  <c:v>43395.277777777781</c:v>
                </c:pt>
                <c:pt idx="153">
                  <c:v>43395.319444444445</c:v>
                </c:pt>
                <c:pt idx="154">
                  <c:v>43395.399305555555</c:v>
                </c:pt>
                <c:pt idx="155">
                  <c:v>43395.503472222219</c:v>
                </c:pt>
                <c:pt idx="156">
                  <c:v>43395.551388888889</c:v>
                </c:pt>
                <c:pt idx="157">
                  <c:v>43395.627083333333</c:v>
                </c:pt>
                <c:pt idx="158">
                  <c:v>43395.716666666667</c:v>
                </c:pt>
                <c:pt idx="159">
                  <c:v>43396.26666666667</c:v>
                </c:pt>
                <c:pt idx="160">
                  <c:v>43396.309027777781</c:v>
                </c:pt>
                <c:pt idx="161">
                  <c:v>43396.506944444445</c:v>
                </c:pt>
                <c:pt idx="162">
                  <c:v>43396.541666666664</c:v>
                </c:pt>
                <c:pt idx="163">
                  <c:v>43396.627083333333</c:v>
                </c:pt>
                <c:pt idx="164">
                  <c:v>43397.447222222225</c:v>
                </c:pt>
                <c:pt idx="165">
                  <c:v>43397.513194444444</c:v>
                </c:pt>
                <c:pt idx="166">
                  <c:v>43397.525694444441</c:v>
                </c:pt>
                <c:pt idx="167">
                  <c:v>43397.5625</c:v>
                </c:pt>
                <c:pt idx="168">
                  <c:v>43397.604166666664</c:v>
                </c:pt>
                <c:pt idx="169">
                  <c:v>43397.803472222222</c:v>
                </c:pt>
                <c:pt idx="170">
                  <c:v>43397.815972222219</c:v>
                </c:pt>
                <c:pt idx="171">
                  <c:v>43398.260416666664</c:v>
                </c:pt>
                <c:pt idx="172">
                  <c:v>43398.319444444445</c:v>
                </c:pt>
                <c:pt idx="173">
                  <c:v>43398.430555555555</c:v>
                </c:pt>
                <c:pt idx="174">
                  <c:v>43398.440972222219</c:v>
                </c:pt>
                <c:pt idx="175">
                  <c:v>43398.46875</c:v>
                </c:pt>
                <c:pt idx="176">
                  <c:v>43398.555555555555</c:v>
                </c:pt>
                <c:pt idx="177">
                  <c:v>43398.598611111112</c:v>
                </c:pt>
                <c:pt idx="178">
                  <c:v>43398.724999999999</c:v>
                </c:pt>
                <c:pt idx="179">
                  <c:v>43399.315972222219</c:v>
                </c:pt>
                <c:pt idx="180">
                  <c:v>43399.319444444445</c:v>
                </c:pt>
                <c:pt idx="181">
                  <c:v>43399.527777777781</c:v>
                </c:pt>
                <c:pt idx="182">
                  <c:v>43399.561111111114</c:v>
                </c:pt>
                <c:pt idx="183">
                  <c:v>43399.565972222219</c:v>
                </c:pt>
                <c:pt idx="184">
                  <c:v>43399.57916666667</c:v>
                </c:pt>
                <c:pt idx="185">
                  <c:v>43399.654166666667</c:v>
                </c:pt>
                <c:pt idx="186">
                  <c:v>43399.770833333336</c:v>
                </c:pt>
                <c:pt idx="187">
                  <c:v>43402.28125</c:v>
                </c:pt>
                <c:pt idx="188">
                  <c:v>43402.458333333336</c:v>
                </c:pt>
                <c:pt idx="189">
                  <c:v>43402.515972222223</c:v>
                </c:pt>
                <c:pt idx="190">
                  <c:v>43402.532638888886</c:v>
                </c:pt>
                <c:pt idx="191">
                  <c:v>43402.602083333331</c:v>
                </c:pt>
                <c:pt idx="192">
                  <c:v>43402.620833333334</c:v>
                </c:pt>
                <c:pt idx="193">
                  <c:v>43403.270833333336</c:v>
                </c:pt>
                <c:pt idx="194">
                  <c:v>43403.333333333336</c:v>
                </c:pt>
                <c:pt idx="195">
                  <c:v>43403.416666666664</c:v>
                </c:pt>
                <c:pt idx="196">
                  <c:v>43403.423611111109</c:v>
                </c:pt>
                <c:pt idx="197">
                  <c:v>43403.582638888889</c:v>
                </c:pt>
                <c:pt idx="198">
                  <c:v>43403.648611111108</c:v>
                </c:pt>
                <c:pt idx="199">
                  <c:v>43403.662499999999</c:v>
                </c:pt>
                <c:pt idx="200">
                  <c:v>43403.69027777778</c:v>
                </c:pt>
                <c:pt idx="201">
                  <c:v>43404.232638888891</c:v>
                </c:pt>
                <c:pt idx="202">
                  <c:v>43404.270833333336</c:v>
                </c:pt>
                <c:pt idx="203">
                  <c:v>43404.315972222219</c:v>
                </c:pt>
                <c:pt idx="204">
                  <c:v>43404.420138888891</c:v>
                </c:pt>
                <c:pt idx="205">
                  <c:v>43405.253472222219</c:v>
                </c:pt>
                <c:pt idx="206">
                  <c:v>43405.256944444445</c:v>
                </c:pt>
                <c:pt idx="207">
                  <c:v>43405.306944444441</c:v>
                </c:pt>
                <c:pt idx="208">
                  <c:v>43405.4375</c:v>
                </c:pt>
                <c:pt idx="209">
                  <c:v>43405.529166666667</c:v>
                </c:pt>
                <c:pt idx="210">
                  <c:v>43405.553472222222</c:v>
                </c:pt>
                <c:pt idx="211">
                  <c:v>43405.56527777778</c:v>
                </c:pt>
                <c:pt idx="212">
                  <c:v>43405.650694444441</c:v>
                </c:pt>
                <c:pt idx="213">
                  <c:v>43405.679166666669</c:v>
                </c:pt>
                <c:pt idx="214">
                  <c:v>43405.697916666664</c:v>
                </c:pt>
                <c:pt idx="215">
                  <c:v>43405.731249999997</c:v>
                </c:pt>
                <c:pt idx="216">
                  <c:v>43406.354166666664</c:v>
                </c:pt>
                <c:pt idx="217">
                  <c:v>43406.517361111109</c:v>
                </c:pt>
                <c:pt idx="218">
                  <c:v>43406.57708333333</c:v>
                </c:pt>
                <c:pt idx="219">
                  <c:v>43406.693055555559</c:v>
                </c:pt>
                <c:pt idx="220">
                  <c:v>43407.243055555555</c:v>
                </c:pt>
                <c:pt idx="221">
                  <c:v>43407.268055555556</c:v>
                </c:pt>
                <c:pt idx="222">
                  <c:v>43407.284722222219</c:v>
                </c:pt>
                <c:pt idx="223">
                  <c:v>43407.44027777778</c:v>
                </c:pt>
                <c:pt idx="224">
                  <c:v>43407.503472222219</c:v>
                </c:pt>
                <c:pt idx="225">
                  <c:v>43409.302083333336</c:v>
                </c:pt>
                <c:pt idx="226">
                  <c:v>43409.40625</c:v>
                </c:pt>
                <c:pt idx="227">
                  <c:v>43409.445138888892</c:v>
                </c:pt>
                <c:pt idx="228">
                  <c:v>43409.524305555555</c:v>
                </c:pt>
                <c:pt idx="229">
                  <c:v>43409.527777777781</c:v>
                </c:pt>
                <c:pt idx="230">
                  <c:v>43409.53125</c:v>
                </c:pt>
                <c:pt idx="231">
                  <c:v>43409.686805555553</c:v>
                </c:pt>
                <c:pt idx="232">
                  <c:v>43410.260416666664</c:v>
                </c:pt>
                <c:pt idx="233">
                  <c:v>43410.263888888891</c:v>
                </c:pt>
                <c:pt idx="234">
                  <c:v>43410.457638888889</c:v>
                </c:pt>
                <c:pt idx="235">
                  <c:v>43410.490972222222</c:v>
                </c:pt>
                <c:pt idx="236">
                  <c:v>43410.525694444441</c:v>
                </c:pt>
                <c:pt idx="237">
                  <c:v>43410.569444444445</c:v>
                </c:pt>
                <c:pt idx="238">
                  <c:v>43410.627083333333</c:v>
                </c:pt>
                <c:pt idx="239">
                  <c:v>43410.643055555556</c:v>
                </c:pt>
                <c:pt idx="240">
                  <c:v>43410.665277777778</c:v>
                </c:pt>
                <c:pt idx="241">
                  <c:v>43410.680555555555</c:v>
                </c:pt>
                <c:pt idx="242">
                  <c:v>43411.274305555555</c:v>
                </c:pt>
                <c:pt idx="243">
                  <c:v>43411.322916666664</c:v>
                </c:pt>
                <c:pt idx="244">
                  <c:v>43411.385416666664</c:v>
                </c:pt>
                <c:pt idx="245">
                  <c:v>43411.416666666664</c:v>
                </c:pt>
                <c:pt idx="246">
                  <c:v>43412.227083333331</c:v>
                </c:pt>
                <c:pt idx="247">
                  <c:v>43412.329861111109</c:v>
                </c:pt>
                <c:pt idx="248">
                  <c:v>43412.447916666664</c:v>
                </c:pt>
                <c:pt idx="249">
                  <c:v>43412.522222222222</c:v>
                </c:pt>
                <c:pt idx="250">
                  <c:v>43412.56527777778</c:v>
                </c:pt>
                <c:pt idx="251">
                  <c:v>43412.631944444445</c:v>
                </c:pt>
                <c:pt idx="252">
                  <c:v>43412.635416666664</c:v>
                </c:pt>
                <c:pt idx="253">
                  <c:v>43412.65625</c:v>
                </c:pt>
                <c:pt idx="254">
                  <c:v>43412.724305555559</c:v>
                </c:pt>
                <c:pt idx="255">
                  <c:v>43412.740277777775</c:v>
                </c:pt>
                <c:pt idx="256">
                  <c:v>43412.742361111108</c:v>
                </c:pt>
                <c:pt idx="257">
                  <c:v>43413.263888888891</c:v>
                </c:pt>
                <c:pt idx="258">
                  <c:v>43413.316666666666</c:v>
                </c:pt>
                <c:pt idx="259">
                  <c:v>43413.418055555558</c:v>
                </c:pt>
                <c:pt idx="260">
                  <c:v>43413.463194444441</c:v>
                </c:pt>
                <c:pt idx="261">
                  <c:v>43413.479166666664</c:v>
                </c:pt>
                <c:pt idx="262">
                  <c:v>43413.482638888891</c:v>
                </c:pt>
                <c:pt idx="263">
                  <c:v>43413.520833333336</c:v>
                </c:pt>
                <c:pt idx="264">
                  <c:v>43413.520833333336</c:v>
                </c:pt>
                <c:pt idx="265">
                  <c:v>43413.534722222219</c:v>
                </c:pt>
                <c:pt idx="266">
                  <c:v>43413.65347222222</c:v>
                </c:pt>
                <c:pt idx="267">
                  <c:v>43413.669444444444</c:v>
                </c:pt>
                <c:pt idx="268">
                  <c:v>43414.260416666664</c:v>
                </c:pt>
                <c:pt idx="269">
                  <c:v>43416.270833333336</c:v>
                </c:pt>
                <c:pt idx="270">
                  <c:v>43416.295138888891</c:v>
                </c:pt>
                <c:pt idx="271">
                  <c:v>43416.3125</c:v>
                </c:pt>
                <c:pt idx="272">
                  <c:v>43416.513888888891</c:v>
                </c:pt>
                <c:pt idx="273">
                  <c:v>43416.523611111108</c:v>
                </c:pt>
                <c:pt idx="274">
                  <c:v>43416.560416666667</c:v>
                </c:pt>
                <c:pt idx="275">
                  <c:v>43416.625</c:v>
                </c:pt>
                <c:pt idx="276">
                  <c:v>43417.284722222219</c:v>
                </c:pt>
                <c:pt idx="277">
                  <c:v>43417.354166666664</c:v>
                </c:pt>
                <c:pt idx="278">
                  <c:v>43417.444444444445</c:v>
                </c:pt>
                <c:pt idx="279">
                  <c:v>43417.458333333336</c:v>
                </c:pt>
                <c:pt idx="280">
                  <c:v>43417.51666666667</c:v>
                </c:pt>
                <c:pt idx="281">
                  <c:v>43417.530555555553</c:v>
                </c:pt>
                <c:pt idx="282">
                  <c:v>43417.633333333331</c:v>
                </c:pt>
                <c:pt idx="283">
                  <c:v>43418.277777777781</c:v>
                </c:pt>
                <c:pt idx="284">
                  <c:v>43418.302083333336</c:v>
                </c:pt>
                <c:pt idx="285">
                  <c:v>43418.479166666664</c:v>
                </c:pt>
                <c:pt idx="286">
                  <c:v>43418.482638888891</c:v>
                </c:pt>
                <c:pt idx="287">
                  <c:v>43418.510416666664</c:v>
                </c:pt>
                <c:pt idx="288">
                  <c:v>43418.635416666664</c:v>
                </c:pt>
                <c:pt idx="289">
                  <c:v>43418.651388888888</c:v>
                </c:pt>
                <c:pt idx="290">
                  <c:v>43418.671527777777</c:v>
                </c:pt>
                <c:pt idx="291">
                  <c:v>43419.263888888891</c:v>
                </c:pt>
                <c:pt idx="292">
                  <c:v>43419.277777777781</c:v>
                </c:pt>
                <c:pt idx="293">
                  <c:v>43419.354166666664</c:v>
                </c:pt>
                <c:pt idx="294">
                  <c:v>43419.465277777781</c:v>
                </c:pt>
                <c:pt idx="295">
                  <c:v>43419.5</c:v>
                </c:pt>
                <c:pt idx="296">
                  <c:v>43419.509722222225</c:v>
                </c:pt>
                <c:pt idx="297">
                  <c:v>43419.53402777778</c:v>
                </c:pt>
                <c:pt idx="298">
                  <c:v>43419.559027777781</c:v>
                </c:pt>
                <c:pt idx="299">
                  <c:v>43419.581250000003</c:v>
                </c:pt>
                <c:pt idx="300">
                  <c:v>43419.621527777781</c:v>
                </c:pt>
                <c:pt idx="301">
                  <c:v>43419.652083333334</c:v>
                </c:pt>
                <c:pt idx="302">
                  <c:v>43419.6875</c:v>
                </c:pt>
                <c:pt idx="303">
                  <c:v>43419.734722222223</c:v>
                </c:pt>
                <c:pt idx="304">
                  <c:v>43420.267361111109</c:v>
                </c:pt>
                <c:pt idx="305">
                  <c:v>43420.319444444445</c:v>
                </c:pt>
                <c:pt idx="306">
                  <c:v>43420.381944444445</c:v>
                </c:pt>
                <c:pt idx="307">
                  <c:v>43420.4375</c:v>
                </c:pt>
                <c:pt idx="308">
                  <c:v>43420.45208333333</c:v>
                </c:pt>
                <c:pt idx="309">
                  <c:v>43420.470138888886</c:v>
                </c:pt>
                <c:pt idx="310">
                  <c:v>43420.5</c:v>
                </c:pt>
                <c:pt idx="311">
                  <c:v>43420.504861111112</c:v>
                </c:pt>
                <c:pt idx="312">
                  <c:v>43420.520833333336</c:v>
                </c:pt>
                <c:pt idx="313">
                  <c:v>43420.590277777781</c:v>
                </c:pt>
                <c:pt idx="314">
                  <c:v>43420.597222222219</c:v>
                </c:pt>
                <c:pt idx="315">
                  <c:v>43420.62222222222</c:v>
                </c:pt>
                <c:pt idx="316">
                  <c:v>43420.63958333333</c:v>
                </c:pt>
                <c:pt idx="317">
                  <c:v>43420.642361111109</c:v>
                </c:pt>
                <c:pt idx="318">
                  <c:v>43420.694444444445</c:v>
                </c:pt>
                <c:pt idx="319">
                  <c:v>43420.711111111108</c:v>
                </c:pt>
                <c:pt idx="320">
                  <c:v>43420.729861111111</c:v>
                </c:pt>
                <c:pt idx="321">
                  <c:v>43420.802777777775</c:v>
                </c:pt>
                <c:pt idx="322">
                  <c:v>43423.28125</c:v>
                </c:pt>
                <c:pt idx="323">
                  <c:v>43423.451388888891</c:v>
                </c:pt>
                <c:pt idx="324">
                  <c:v>43423.513888888891</c:v>
                </c:pt>
                <c:pt idx="325">
                  <c:v>43423.53125</c:v>
                </c:pt>
                <c:pt idx="326">
                  <c:v>43423.561111111114</c:v>
                </c:pt>
                <c:pt idx="327">
                  <c:v>43423.595138888886</c:v>
                </c:pt>
                <c:pt idx="328">
                  <c:v>43423.643750000003</c:v>
                </c:pt>
                <c:pt idx="329">
                  <c:v>43423.659722222219</c:v>
                </c:pt>
                <c:pt idx="330">
                  <c:v>43423.720138888886</c:v>
                </c:pt>
                <c:pt idx="331">
                  <c:v>43423.759722222225</c:v>
                </c:pt>
                <c:pt idx="332">
                  <c:v>43424.270833333336</c:v>
                </c:pt>
                <c:pt idx="333">
                  <c:v>43424.274305555555</c:v>
                </c:pt>
                <c:pt idx="334">
                  <c:v>43424.354166666664</c:v>
                </c:pt>
                <c:pt idx="335">
                  <c:v>43424.477083333331</c:v>
                </c:pt>
                <c:pt idx="336">
                  <c:v>43424.565972222219</c:v>
                </c:pt>
                <c:pt idx="337">
                  <c:v>43424.6</c:v>
                </c:pt>
                <c:pt idx="338">
                  <c:v>43424.61041666667</c:v>
                </c:pt>
                <c:pt idx="339">
                  <c:v>43424.684027777781</c:v>
                </c:pt>
                <c:pt idx="340">
                  <c:v>43424.690972222219</c:v>
                </c:pt>
                <c:pt idx="341">
                  <c:v>43424.776388888888</c:v>
                </c:pt>
                <c:pt idx="342">
                  <c:v>43425.267361111109</c:v>
                </c:pt>
                <c:pt idx="343">
                  <c:v>43425.495833333334</c:v>
                </c:pt>
                <c:pt idx="344">
                  <c:v>43425.515972222223</c:v>
                </c:pt>
                <c:pt idx="345">
                  <c:v>43425.520833333336</c:v>
                </c:pt>
                <c:pt idx="346">
                  <c:v>43425.54791666667</c:v>
                </c:pt>
                <c:pt idx="347">
                  <c:v>43425.629166666666</c:v>
                </c:pt>
                <c:pt idx="348">
                  <c:v>43425.696527777778</c:v>
                </c:pt>
                <c:pt idx="349">
                  <c:v>43425.726388888892</c:v>
                </c:pt>
                <c:pt idx="350">
                  <c:v>43425.765972222223</c:v>
                </c:pt>
                <c:pt idx="351">
                  <c:v>43430.226388888892</c:v>
                </c:pt>
                <c:pt idx="352">
                  <c:v>43430.333333333336</c:v>
                </c:pt>
                <c:pt idx="353">
                  <c:v>43430.427777777775</c:v>
                </c:pt>
                <c:pt idx="354">
                  <c:v>43430.456250000003</c:v>
                </c:pt>
                <c:pt idx="355">
                  <c:v>43430.470833333333</c:v>
                </c:pt>
                <c:pt idx="356">
                  <c:v>43430.506249999999</c:v>
                </c:pt>
                <c:pt idx="357">
                  <c:v>43430.537499999999</c:v>
                </c:pt>
                <c:pt idx="358">
                  <c:v>43430.5625</c:v>
                </c:pt>
                <c:pt idx="359">
                  <c:v>43430.583333333336</c:v>
                </c:pt>
                <c:pt idx="360">
                  <c:v>43430.615972222222</c:v>
                </c:pt>
                <c:pt idx="361">
                  <c:v>43430.693055555559</c:v>
                </c:pt>
                <c:pt idx="362">
                  <c:v>43430.745833333334</c:v>
                </c:pt>
                <c:pt idx="363">
                  <c:v>43430.791666666664</c:v>
                </c:pt>
                <c:pt idx="364">
                  <c:v>43431.263888888891</c:v>
                </c:pt>
                <c:pt idx="365">
                  <c:v>43431.270833333336</c:v>
                </c:pt>
                <c:pt idx="366">
                  <c:v>43431.3125</c:v>
                </c:pt>
                <c:pt idx="367">
                  <c:v>43431.477083333331</c:v>
                </c:pt>
                <c:pt idx="368">
                  <c:v>43431.520833333336</c:v>
                </c:pt>
                <c:pt idx="369">
                  <c:v>43431.654166666667</c:v>
                </c:pt>
                <c:pt idx="370">
                  <c:v>43431.751388888886</c:v>
                </c:pt>
                <c:pt idx="371">
                  <c:v>43432.333333333336</c:v>
                </c:pt>
                <c:pt idx="372">
                  <c:v>43432.340277777781</c:v>
                </c:pt>
                <c:pt idx="373">
                  <c:v>43432.416666666664</c:v>
                </c:pt>
                <c:pt idx="374">
                  <c:v>43432.451388888891</c:v>
                </c:pt>
                <c:pt idx="375">
                  <c:v>43432.486111111109</c:v>
                </c:pt>
                <c:pt idx="376">
                  <c:v>43432.529166666667</c:v>
                </c:pt>
                <c:pt idx="377">
                  <c:v>43432.541666666664</c:v>
                </c:pt>
                <c:pt idx="378">
                  <c:v>43432.548611111109</c:v>
                </c:pt>
                <c:pt idx="379">
                  <c:v>43432.584722222222</c:v>
                </c:pt>
                <c:pt idx="380">
                  <c:v>43432.617361111108</c:v>
                </c:pt>
                <c:pt idx="381">
                  <c:v>43432.645138888889</c:v>
                </c:pt>
                <c:pt idx="382">
                  <c:v>43432.652777777781</c:v>
                </c:pt>
                <c:pt idx="383">
                  <c:v>43432.703472222223</c:v>
                </c:pt>
                <c:pt idx="384">
                  <c:v>43432.815972222219</c:v>
                </c:pt>
                <c:pt idx="385">
                  <c:v>43433.270833333336</c:v>
                </c:pt>
                <c:pt idx="386">
                  <c:v>43433.319444444445</c:v>
                </c:pt>
                <c:pt idx="387">
                  <c:v>43433.333333333336</c:v>
                </c:pt>
                <c:pt idx="388">
                  <c:v>43433.416666666664</c:v>
                </c:pt>
                <c:pt idx="389">
                  <c:v>43433.440972222219</c:v>
                </c:pt>
                <c:pt idx="390">
                  <c:v>43433.509722222225</c:v>
                </c:pt>
                <c:pt idx="391">
                  <c:v>43433.56527777778</c:v>
                </c:pt>
                <c:pt idx="392">
                  <c:v>43433.595138888886</c:v>
                </c:pt>
                <c:pt idx="393">
                  <c:v>43433.661805555559</c:v>
                </c:pt>
                <c:pt idx="394">
                  <c:v>43433.693055555559</c:v>
                </c:pt>
                <c:pt idx="395">
                  <c:v>43433.73333333333</c:v>
                </c:pt>
                <c:pt idx="396">
                  <c:v>43434.270833333336</c:v>
                </c:pt>
                <c:pt idx="397">
                  <c:v>43434.326388888891</c:v>
                </c:pt>
                <c:pt idx="398">
                  <c:v>43434.402777777781</c:v>
                </c:pt>
                <c:pt idx="399">
                  <c:v>43434.416666666664</c:v>
                </c:pt>
                <c:pt idx="400">
                  <c:v>43434.458333333336</c:v>
                </c:pt>
                <c:pt idx="401">
                  <c:v>43434.473611111112</c:v>
                </c:pt>
                <c:pt idx="402">
                  <c:v>43434.486111111109</c:v>
                </c:pt>
                <c:pt idx="403">
                  <c:v>43434.540277777778</c:v>
                </c:pt>
                <c:pt idx="404">
                  <c:v>43434.572916666664</c:v>
                </c:pt>
                <c:pt idx="405">
                  <c:v>43434.597222222219</c:v>
                </c:pt>
                <c:pt idx="406">
                  <c:v>43434.614583333336</c:v>
                </c:pt>
                <c:pt idx="407">
                  <c:v>43434.729166666664</c:v>
                </c:pt>
                <c:pt idx="408">
                  <c:v>43437.34375</c:v>
                </c:pt>
                <c:pt idx="409">
                  <c:v>43437.354166666664</c:v>
                </c:pt>
                <c:pt idx="410">
                  <c:v>43437.354166666664</c:v>
                </c:pt>
                <c:pt idx="411">
                  <c:v>43437.354166666664</c:v>
                </c:pt>
                <c:pt idx="412">
                  <c:v>43437.388888888891</c:v>
                </c:pt>
                <c:pt idx="413">
                  <c:v>43437.4375</c:v>
                </c:pt>
                <c:pt idx="414">
                  <c:v>43437.46875</c:v>
                </c:pt>
                <c:pt idx="415">
                  <c:v>43437.506944444445</c:v>
                </c:pt>
                <c:pt idx="416">
                  <c:v>43437.524305555555</c:v>
                </c:pt>
                <c:pt idx="417">
                  <c:v>43437.538194444445</c:v>
                </c:pt>
                <c:pt idx="418">
                  <c:v>43437.569444444445</c:v>
                </c:pt>
                <c:pt idx="419">
                  <c:v>43437.59375</c:v>
                </c:pt>
                <c:pt idx="420">
                  <c:v>43437.611805555556</c:v>
                </c:pt>
                <c:pt idx="421">
                  <c:v>43437.675000000003</c:v>
                </c:pt>
                <c:pt idx="422">
                  <c:v>43437.72152777778</c:v>
                </c:pt>
                <c:pt idx="423">
                  <c:v>43438.368055555555</c:v>
                </c:pt>
                <c:pt idx="424">
                  <c:v>43438.451388888891</c:v>
                </c:pt>
                <c:pt idx="425">
                  <c:v>43438.472222222219</c:v>
                </c:pt>
                <c:pt idx="426">
                  <c:v>43438.479166666664</c:v>
                </c:pt>
                <c:pt idx="427">
                  <c:v>43438.509722222225</c:v>
                </c:pt>
                <c:pt idx="428">
                  <c:v>43438.520833333336</c:v>
                </c:pt>
                <c:pt idx="429">
                  <c:v>43438.547222222223</c:v>
                </c:pt>
                <c:pt idx="430">
                  <c:v>43438.558333333334</c:v>
                </c:pt>
                <c:pt idx="431">
                  <c:v>43438.598611111112</c:v>
                </c:pt>
                <c:pt idx="432">
                  <c:v>43438.623611111114</c:v>
                </c:pt>
                <c:pt idx="433">
                  <c:v>43438.686111111114</c:v>
                </c:pt>
                <c:pt idx="434">
                  <c:v>43438.726388888892</c:v>
                </c:pt>
                <c:pt idx="435">
                  <c:v>43438.798611111109</c:v>
                </c:pt>
                <c:pt idx="436">
                  <c:v>43439.326388888891</c:v>
                </c:pt>
                <c:pt idx="437">
                  <c:v>43439.420138888891</c:v>
                </c:pt>
                <c:pt idx="438">
                  <c:v>43439.476388888892</c:v>
                </c:pt>
                <c:pt idx="439">
                  <c:v>43439.506944444445</c:v>
                </c:pt>
                <c:pt idx="440">
                  <c:v>43439.558333333334</c:v>
                </c:pt>
                <c:pt idx="441">
                  <c:v>43439.578472222223</c:v>
                </c:pt>
                <c:pt idx="442">
                  <c:v>43439.657638888886</c:v>
                </c:pt>
                <c:pt idx="443">
                  <c:v>43439.697222222225</c:v>
                </c:pt>
                <c:pt idx="444">
                  <c:v>43439.748611111114</c:v>
                </c:pt>
                <c:pt idx="445">
                  <c:v>43440.333333333336</c:v>
                </c:pt>
                <c:pt idx="446">
                  <c:v>43440.4375</c:v>
                </c:pt>
              </c:numCache>
            </c:numRef>
          </c:cat>
          <c:val>
            <c:numRef>
              <c:f>'pH meter #2__083118AM'!$D$2:$D$448</c:f>
              <c:numCache>
                <c:formatCode>0.00</c:formatCode>
                <c:ptCount val="447"/>
                <c:pt idx="0">
                  <c:v>3.55</c:v>
                </c:pt>
                <c:pt idx="1">
                  <c:v>3.51</c:v>
                </c:pt>
                <c:pt idx="2">
                  <c:v>3.53</c:v>
                </c:pt>
                <c:pt idx="3">
                  <c:v>3.51</c:v>
                </c:pt>
                <c:pt idx="4">
                  <c:v>3.53</c:v>
                </c:pt>
                <c:pt idx="5">
                  <c:v>3.53</c:v>
                </c:pt>
                <c:pt idx="6">
                  <c:v>3.53</c:v>
                </c:pt>
                <c:pt idx="7">
                  <c:v>3.52</c:v>
                </c:pt>
                <c:pt idx="8">
                  <c:v>3.51</c:v>
                </c:pt>
                <c:pt idx="9">
                  <c:v>3.49</c:v>
                </c:pt>
                <c:pt idx="10">
                  <c:v>3.47</c:v>
                </c:pt>
                <c:pt idx="11">
                  <c:v>3.49</c:v>
                </c:pt>
                <c:pt idx="12">
                  <c:v>3.47</c:v>
                </c:pt>
                <c:pt idx="13">
                  <c:v>3.51</c:v>
                </c:pt>
                <c:pt idx="14">
                  <c:v>3.51</c:v>
                </c:pt>
                <c:pt idx="15">
                  <c:v>3.51</c:v>
                </c:pt>
                <c:pt idx="16">
                  <c:v>3.5</c:v>
                </c:pt>
                <c:pt idx="17">
                  <c:v>3.5</c:v>
                </c:pt>
                <c:pt idx="18">
                  <c:v>3.54</c:v>
                </c:pt>
                <c:pt idx="19">
                  <c:v>3.54</c:v>
                </c:pt>
                <c:pt idx="20">
                  <c:v>3.54</c:v>
                </c:pt>
                <c:pt idx="21">
                  <c:v>3.52</c:v>
                </c:pt>
                <c:pt idx="22">
                  <c:v>3.52</c:v>
                </c:pt>
                <c:pt idx="23">
                  <c:v>3.52</c:v>
                </c:pt>
                <c:pt idx="24">
                  <c:v>3.52</c:v>
                </c:pt>
                <c:pt idx="25">
                  <c:v>3.51</c:v>
                </c:pt>
                <c:pt idx="26">
                  <c:v>3.5</c:v>
                </c:pt>
                <c:pt idx="27">
                  <c:v>3.53</c:v>
                </c:pt>
                <c:pt idx="28">
                  <c:v>3.51</c:v>
                </c:pt>
                <c:pt idx="29">
                  <c:v>3.51</c:v>
                </c:pt>
                <c:pt idx="30">
                  <c:v>3.54</c:v>
                </c:pt>
                <c:pt idx="31">
                  <c:v>3.52</c:v>
                </c:pt>
                <c:pt idx="32">
                  <c:v>3.52</c:v>
                </c:pt>
                <c:pt idx="33">
                  <c:v>3.52</c:v>
                </c:pt>
                <c:pt idx="34">
                  <c:v>3.52</c:v>
                </c:pt>
                <c:pt idx="35">
                  <c:v>3.51</c:v>
                </c:pt>
                <c:pt idx="36">
                  <c:v>3.53</c:v>
                </c:pt>
                <c:pt idx="37">
                  <c:v>3.51</c:v>
                </c:pt>
                <c:pt idx="38">
                  <c:v>3.51</c:v>
                </c:pt>
                <c:pt idx="39">
                  <c:v>3.5</c:v>
                </c:pt>
                <c:pt idx="40">
                  <c:v>3.52</c:v>
                </c:pt>
                <c:pt idx="41">
                  <c:v>3.53</c:v>
                </c:pt>
                <c:pt idx="42">
                  <c:v>3.51</c:v>
                </c:pt>
                <c:pt idx="43">
                  <c:v>3.52</c:v>
                </c:pt>
                <c:pt idx="44">
                  <c:v>3.5</c:v>
                </c:pt>
                <c:pt idx="45">
                  <c:v>3.51</c:v>
                </c:pt>
                <c:pt idx="46">
                  <c:v>3.51</c:v>
                </c:pt>
                <c:pt idx="47">
                  <c:v>3.5</c:v>
                </c:pt>
                <c:pt idx="48">
                  <c:v>3.47</c:v>
                </c:pt>
                <c:pt idx="49">
                  <c:v>3.49</c:v>
                </c:pt>
                <c:pt idx="50">
                  <c:v>3.5</c:v>
                </c:pt>
                <c:pt idx="51">
                  <c:v>3.49</c:v>
                </c:pt>
                <c:pt idx="52">
                  <c:v>3.49</c:v>
                </c:pt>
                <c:pt idx="53">
                  <c:v>3.5</c:v>
                </c:pt>
                <c:pt idx="54">
                  <c:v>3.47</c:v>
                </c:pt>
                <c:pt idx="55">
                  <c:v>3.46</c:v>
                </c:pt>
                <c:pt idx="56">
                  <c:v>3.47</c:v>
                </c:pt>
                <c:pt idx="57">
                  <c:v>3.46</c:v>
                </c:pt>
                <c:pt idx="58">
                  <c:v>3.5</c:v>
                </c:pt>
                <c:pt idx="59">
                  <c:v>3.51</c:v>
                </c:pt>
                <c:pt idx="60">
                  <c:v>3.49</c:v>
                </c:pt>
                <c:pt idx="61">
                  <c:v>3.49</c:v>
                </c:pt>
                <c:pt idx="62">
                  <c:v>3.47</c:v>
                </c:pt>
                <c:pt idx="63">
                  <c:v>3.46</c:v>
                </c:pt>
                <c:pt idx="64">
                  <c:v>3.51</c:v>
                </c:pt>
                <c:pt idx="65">
                  <c:v>3.49</c:v>
                </c:pt>
                <c:pt idx="66">
                  <c:v>3.49</c:v>
                </c:pt>
                <c:pt idx="67">
                  <c:v>3.48</c:v>
                </c:pt>
                <c:pt idx="68">
                  <c:v>3.47</c:v>
                </c:pt>
                <c:pt idx="69">
                  <c:v>3.4929999999999999</c:v>
                </c:pt>
                <c:pt idx="70">
                  <c:v>3.48</c:v>
                </c:pt>
                <c:pt idx="71">
                  <c:v>3.55</c:v>
                </c:pt>
                <c:pt idx="72">
                  <c:v>3.55</c:v>
                </c:pt>
                <c:pt idx="73">
                  <c:v>3.56</c:v>
                </c:pt>
                <c:pt idx="74">
                  <c:v>3.54</c:v>
                </c:pt>
                <c:pt idx="75">
                  <c:v>3.54</c:v>
                </c:pt>
                <c:pt idx="76">
                  <c:v>3.5</c:v>
                </c:pt>
                <c:pt idx="77">
                  <c:v>3.51</c:v>
                </c:pt>
                <c:pt idx="78">
                  <c:v>3.54</c:v>
                </c:pt>
                <c:pt idx="79">
                  <c:v>3.54</c:v>
                </c:pt>
                <c:pt idx="80">
                  <c:v>3.52</c:v>
                </c:pt>
                <c:pt idx="81">
                  <c:v>3.48</c:v>
                </c:pt>
                <c:pt idx="82">
                  <c:v>3.53</c:v>
                </c:pt>
                <c:pt idx="83">
                  <c:v>3.51</c:v>
                </c:pt>
                <c:pt idx="84">
                  <c:v>3.51</c:v>
                </c:pt>
                <c:pt idx="85">
                  <c:v>3.52</c:v>
                </c:pt>
                <c:pt idx="86">
                  <c:v>3.51</c:v>
                </c:pt>
                <c:pt idx="87">
                  <c:v>3.51</c:v>
                </c:pt>
                <c:pt idx="88">
                  <c:v>3.51</c:v>
                </c:pt>
                <c:pt idx="89">
                  <c:v>3.53</c:v>
                </c:pt>
                <c:pt idx="90">
                  <c:v>3.54</c:v>
                </c:pt>
                <c:pt idx="91">
                  <c:v>3.51</c:v>
                </c:pt>
                <c:pt idx="92">
                  <c:v>3.5</c:v>
                </c:pt>
                <c:pt idx="93">
                  <c:v>3.52</c:v>
                </c:pt>
                <c:pt idx="94">
                  <c:v>3.5</c:v>
                </c:pt>
                <c:pt idx="95">
                  <c:v>3.52</c:v>
                </c:pt>
                <c:pt idx="96">
                  <c:v>3.5</c:v>
                </c:pt>
                <c:pt idx="97">
                  <c:v>3.5</c:v>
                </c:pt>
                <c:pt idx="98">
                  <c:v>3.54</c:v>
                </c:pt>
                <c:pt idx="99">
                  <c:v>3.53</c:v>
                </c:pt>
                <c:pt idx="100">
                  <c:v>3.51</c:v>
                </c:pt>
                <c:pt idx="101">
                  <c:v>3.5</c:v>
                </c:pt>
                <c:pt idx="102">
                  <c:v>3.51</c:v>
                </c:pt>
                <c:pt idx="103">
                  <c:v>3.51</c:v>
                </c:pt>
                <c:pt idx="104">
                  <c:v>3.5</c:v>
                </c:pt>
                <c:pt idx="105">
                  <c:v>3.55</c:v>
                </c:pt>
                <c:pt idx="106">
                  <c:v>3.53</c:v>
                </c:pt>
                <c:pt idx="107">
                  <c:v>3.53</c:v>
                </c:pt>
                <c:pt idx="108">
                  <c:v>3.54</c:v>
                </c:pt>
                <c:pt idx="109">
                  <c:v>3.52</c:v>
                </c:pt>
                <c:pt idx="110">
                  <c:v>3.51</c:v>
                </c:pt>
                <c:pt idx="111">
                  <c:v>3.53</c:v>
                </c:pt>
                <c:pt idx="112">
                  <c:v>3.52</c:v>
                </c:pt>
                <c:pt idx="113">
                  <c:v>3.54</c:v>
                </c:pt>
                <c:pt idx="114">
                  <c:v>3.47</c:v>
                </c:pt>
                <c:pt idx="115">
                  <c:v>3.51</c:v>
                </c:pt>
                <c:pt idx="116">
                  <c:v>3.54</c:v>
                </c:pt>
                <c:pt idx="117">
                  <c:v>3.54</c:v>
                </c:pt>
                <c:pt idx="118">
                  <c:v>3.5</c:v>
                </c:pt>
                <c:pt idx="119">
                  <c:v>3.54</c:v>
                </c:pt>
                <c:pt idx="120">
                  <c:v>3.5</c:v>
                </c:pt>
                <c:pt idx="121">
                  <c:v>3.5</c:v>
                </c:pt>
                <c:pt idx="122">
                  <c:v>3.5</c:v>
                </c:pt>
                <c:pt idx="123">
                  <c:v>3.49</c:v>
                </c:pt>
                <c:pt idx="124">
                  <c:v>3.52</c:v>
                </c:pt>
                <c:pt idx="125">
                  <c:v>3.56</c:v>
                </c:pt>
                <c:pt idx="126">
                  <c:v>3.55</c:v>
                </c:pt>
                <c:pt idx="127">
                  <c:v>3.56</c:v>
                </c:pt>
                <c:pt idx="128">
                  <c:v>3.57</c:v>
                </c:pt>
                <c:pt idx="129">
                  <c:v>3.57</c:v>
                </c:pt>
                <c:pt idx="130">
                  <c:v>3.57</c:v>
                </c:pt>
                <c:pt idx="131">
                  <c:v>3.55</c:v>
                </c:pt>
                <c:pt idx="132">
                  <c:v>3.54</c:v>
                </c:pt>
                <c:pt idx="133">
                  <c:v>3.55</c:v>
                </c:pt>
                <c:pt idx="134">
                  <c:v>3.54</c:v>
                </c:pt>
                <c:pt idx="135">
                  <c:v>3.53</c:v>
                </c:pt>
                <c:pt idx="136">
                  <c:v>3.53</c:v>
                </c:pt>
                <c:pt idx="137">
                  <c:v>3.49</c:v>
                </c:pt>
                <c:pt idx="138">
                  <c:v>3.49</c:v>
                </c:pt>
                <c:pt idx="139">
                  <c:v>3.52</c:v>
                </c:pt>
                <c:pt idx="140">
                  <c:v>3.53</c:v>
                </c:pt>
                <c:pt idx="141">
                  <c:v>3.54</c:v>
                </c:pt>
                <c:pt idx="142">
                  <c:v>3.52</c:v>
                </c:pt>
                <c:pt idx="143">
                  <c:v>3.53</c:v>
                </c:pt>
                <c:pt idx="144">
                  <c:v>3.52</c:v>
                </c:pt>
                <c:pt idx="145">
                  <c:v>3.5</c:v>
                </c:pt>
                <c:pt idx="146">
                  <c:v>3.49</c:v>
                </c:pt>
                <c:pt idx="147">
                  <c:v>3.49</c:v>
                </c:pt>
                <c:pt idx="148">
                  <c:v>3.49</c:v>
                </c:pt>
                <c:pt idx="149">
                  <c:v>3.49</c:v>
                </c:pt>
                <c:pt idx="150">
                  <c:v>3.49</c:v>
                </c:pt>
                <c:pt idx="151">
                  <c:v>3.47</c:v>
                </c:pt>
                <c:pt idx="152">
                  <c:v>3.57</c:v>
                </c:pt>
                <c:pt idx="153">
                  <c:v>3.55</c:v>
                </c:pt>
                <c:pt idx="154">
                  <c:v>3.54</c:v>
                </c:pt>
                <c:pt idx="155">
                  <c:v>3.52</c:v>
                </c:pt>
                <c:pt idx="156">
                  <c:v>3.51</c:v>
                </c:pt>
                <c:pt idx="157">
                  <c:v>3.5</c:v>
                </c:pt>
                <c:pt idx="158">
                  <c:v>3.52</c:v>
                </c:pt>
                <c:pt idx="159">
                  <c:v>3.54</c:v>
                </c:pt>
                <c:pt idx="160">
                  <c:v>3.54</c:v>
                </c:pt>
                <c:pt idx="161">
                  <c:v>3.54</c:v>
                </c:pt>
                <c:pt idx="162">
                  <c:v>3.53</c:v>
                </c:pt>
                <c:pt idx="163">
                  <c:v>3.49</c:v>
                </c:pt>
                <c:pt idx="164">
                  <c:v>3.53</c:v>
                </c:pt>
                <c:pt idx="165">
                  <c:v>3.53</c:v>
                </c:pt>
                <c:pt idx="166">
                  <c:v>3.52</c:v>
                </c:pt>
                <c:pt idx="167">
                  <c:v>3.53</c:v>
                </c:pt>
                <c:pt idx="168">
                  <c:v>3.52</c:v>
                </c:pt>
                <c:pt idx="169">
                  <c:v>3.5</c:v>
                </c:pt>
                <c:pt idx="170">
                  <c:v>3.5</c:v>
                </c:pt>
                <c:pt idx="171">
                  <c:v>3.52</c:v>
                </c:pt>
                <c:pt idx="172">
                  <c:v>3.49</c:v>
                </c:pt>
                <c:pt idx="173">
                  <c:v>3.5</c:v>
                </c:pt>
                <c:pt idx="174">
                  <c:v>3.5</c:v>
                </c:pt>
                <c:pt idx="175">
                  <c:v>3.51</c:v>
                </c:pt>
                <c:pt idx="176">
                  <c:v>3.51</c:v>
                </c:pt>
                <c:pt idx="177">
                  <c:v>3.51</c:v>
                </c:pt>
                <c:pt idx="178">
                  <c:v>3.48</c:v>
                </c:pt>
                <c:pt idx="179">
                  <c:v>3.54</c:v>
                </c:pt>
                <c:pt idx="180">
                  <c:v>3.52</c:v>
                </c:pt>
                <c:pt idx="181">
                  <c:v>3.52</c:v>
                </c:pt>
                <c:pt idx="182">
                  <c:v>3.54</c:v>
                </c:pt>
                <c:pt idx="183">
                  <c:v>3.53</c:v>
                </c:pt>
                <c:pt idx="184">
                  <c:v>3.5</c:v>
                </c:pt>
                <c:pt idx="185">
                  <c:v>3.5</c:v>
                </c:pt>
                <c:pt idx="186">
                  <c:v>3.48</c:v>
                </c:pt>
                <c:pt idx="187">
                  <c:v>3.52</c:v>
                </c:pt>
                <c:pt idx="188">
                  <c:v>3.52</c:v>
                </c:pt>
                <c:pt idx="189">
                  <c:v>3.51</c:v>
                </c:pt>
                <c:pt idx="190">
                  <c:v>3.49</c:v>
                </c:pt>
                <c:pt idx="191">
                  <c:v>3.48</c:v>
                </c:pt>
                <c:pt idx="192">
                  <c:v>3.49</c:v>
                </c:pt>
                <c:pt idx="193">
                  <c:v>3.51</c:v>
                </c:pt>
                <c:pt idx="194">
                  <c:v>3.5</c:v>
                </c:pt>
                <c:pt idx="195">
                  <c:v>3.51</c:v>
                </c:pt>
                <c:pt idx="196">
                  <c:v>3.5</c:v>
                </c:pt>
                <c:pt idx="197">
                  <c:v>3.5</c:v>
                </c:pt>
                <c:pt idx="198">
                  <c:v>3.51</c:v>
                </c:pt>
                <c:pt idx="199">
                  <c:v>3.5</c:v>
                </c:pt>
                <c:pt idx="200">
                  <c:v>3.49</c:v>
                </c:pt>
                <c:pt idx="201">
                  <c:v>3.52</c:v>
                </c:pt>
                <c:pt idx="202">
                  <c:v>3.55</c:v>
                </c:pt>
                <c:pt idx="203">
                  <c:v>3.54</c:v>
                </c:pt>
                <c:pt idx="204">
                  <c:v>3.51</c:v>
                </c:pt>
                <c:pt idx="205">
                  <c:v>3.52</c:v>
                </c:pt>
                <c:pt idx="206">
                  <c:v>3.51</c:v>
                </c:pt>
                <c:pt idx="207">
                  <c:v>3.52</c:v>
                </c:pt>
                <c:pt idx="208">
                  <c:v>3.51</c:v>
                </c:pt>
                <c:pt idx="209">
                  <c:v>3.49</c:v>
                </c:pt>
                <c:pt idx="210">
                  <c:v>3.52</c:v>
                </c:pt>
                <c:pt idx="211">
                  <c:v>3.48</c:v>
                </c:pt>
                <c:pt idx="212">
                  <c:v>3.5</c:v>
                </c:pt>
                <c:pt idx="213">
                  <c:v>3.52</c:v>
                </c:pt>
                <c:pt idx="214">
                  <c:v>3.49</c:v>
                </c:pt>
                <c:pt idx="215">
                  <c:v>3.51</c:v>
                </c:pt>
                <c:pt idx="216">
                  <c:v>3.52</c:v>
                </c:pt>
                <c:pt idx="217">
                  <c:v>3.5</c:v>
                </c:pt>
                <c:pt idx="218">
                  <c:v>3.51</c:v>
                </c:pt>
                <c:pt idx="219">
                  <c:v>3.48</c:v>
                </c:pt>
                <c:pt idx="220">
                  <c:v>3.51</c:v>
                </c:pt>
                <c:pt idx="221">
                  <c:v>3.54</c:v>
                </c:pt>
                <c:pt idx="222">
                  <c:v>3.51</c:v>
                </c:pt>
                <c:pt idx="223">
                  <c:v>3.53</c:v>
                </c:pt>
                <c:pt idx="224">
                  <c:v>3.53</c:v>
                </c:pt>
                <c:pt idx="225">
                  <c:v>3.52</c:v>
                </c:pt>
                <c:pt idx="226">
                  <c:v>3.53</c:v>
                </c:pt>
                <c:pt idx="227">
                  <c:v>3.53</c:v>
                </c:pt>
                <c:pt idx="228">
                  <c:v>3.52</c:v>
                </c:pt>
                <c:pt idx="229">
                  <c:v>3.52</c:v>
                </c:pt>
                <c:pt idx="230">
                  <c:v>3.52</c:v>
                </c:pt>
                <c:pt idx="231">
                  <c:v>3.49</c:v>
                </c:pt>
                <c:pt idx="232">
                  <c:v>3.53</c:v>
                </c:pt>
                <c:pt idx="233">
                  <c:v>3.53</c:v>
                </c:pt>
                <c:pt idx="234">
                  <c:v>3.52</c:v>
                </c:pt>
                <c:pt idx="235">
                  <c:v>3.52</c:v>
                </c:pt>
                <c:pt idx="236">
                  <c:v>3.52</c:v>
                </c:pt>
                <c:pt idx="237">
                  <c:v>3.5</c:v>
                </c:pt>
                <c:pt idx="238">
                  <c:v>3.49</c:v>
                </c:pt>
                <c:pt idx="239">
                  <c:v>3.52</c:v>
                </c:pt>
                <c:pt idx="240">
                  <c:v>3.51</c:v>
                </c:pt>
                <c:pt idx="241">
                  <c:v>3.52</c:v>
                </c:pt>
                <c:pt idx="242">
                  <c:v>3.49</c:v>
                </c:pt>
                <c:pt idx="243">
                  <c:v>3.55</c:v>
                </c:pt>
                <c:pt idx="244">
                  <c:v>3.52</c:v>
                </c:pt>
                <c:pt idx="245">
                  <c:v>3.49</c:v>
                </c:pt>
                <c:pt idx="246">
                  <c:v>3.56</c:v>
                </c:pt>
                <c:pt idx="247">
                  <c:v>3.54</c:v>
                </c:pt>
                <c:pt idx="248">
                  <c:v>3.53</c:v>
                </c:pt>
                <c:pt idx="249">
                  <c:v>3.51</c:v>
                </c:pt>
                <c:pt idx="250">
                  <c:v>3.52</c:v>
                </c:pt>
                <c:pt idx="251">
                  <c:v>3.49</c:v>
                </c:pt>
                <c:pt idx="252">
                  <c:v>3.49</c:v>
                </c:pt>
                <c:pt idx="253">
                  <c:v>3.49</c:v>
                </c:pt>
                <c:pt idx="254">
                  <c:v>3.51</c:v>
                </c:pt>
                <c:pt idx="255">
                  <c:v>3.51</c:v>
                </c:pt>
                <c:pt idx="256">
                  <c:v>3.5</c:v>
                </c:pt>
                <c:pt idx="257">
                  <c:v>3.5</c:v>
                </c:pt>
                <c:pt idx="258">
                  <c:v>3.48</c:v>
                </c:pt>
                <c:pt idx="259">
                  <c:v>3.52</c:v>
                </c:pt>
                <c:pt idx="260">
                  <c:v>3.48</c:v>
                </c:pt>
                <c:pt idx="261">
                  <c:v>3.49</c:v>
                </c:pt>
                <c:pt idx="262">
                  <c:v>3.48</c:v>
                </c:pt>
                <c:pt idx="263">
                  <c:v>3.44</c:v>
                </c:pt>
                <c:pt idx="264">
                  <c:v>3.47</c:v>
                </c:pt>
                <c:pt idx="265">
                  <c:v>3.47</c:v>
                </c:pt>
                <c:pt idx="266">
                  <c:v>3.49</c:v>
                </c:pt>
                <c:pt idx="267">
                  <c:v>3.5</c:v>
                </c:pt>
                <c:pt idx="268">
                  <c:v>3.48</c:v>
                </c:pt>
                <c:pt idx="269">
                  <c:v>3.5</c:v>
                </c:pt>
                <c:pt idx="270">
                  <c:v>3.47</c:v>
                </c:pt>
                <c:pt idx="271">
                  <c:v>3.49</c:v>
                </c:pt>
                <c:pt idx="272">
                  <c:v>3.46</c:v>
                </c:pt>
                <c:pt idx="273">
                  <c:v>3.5</c:v>
                </c:pt>
                <c:pt idx="274">
                  <c:v>3.47</c:v>
                </c:pt>
                <c:pt idx="275">
                  <c:v>3.49</c:v>
                </c:pt>
                <c:pt idx="276">
                  <c:v>3.48</c:v>
                </c:pt>
                <c:pt idx="277">
                  <c:v>3.51</c:v>
                </c:pt>
                <c:pt idx="278">
                  <c:v>3.52</c:v>
                </c:pt>
                <c:pt idx="279">
                  <c:v>3.51</c:v>
                </c:pt>
                <c:pt idx="280">
                  <c:v>3.5</c:v>
                </c:pt>
                <c:pt idx="281">
                  <c:v>3.53</c:v>
                </c:pt>
                <c:pt idx="282">
                  <c:v>3.51</c:v>
                </c:pt>
                <c:pt idx="283">
                  <c:v>3.49</c:v>
                </c:pt>
                <c:pt idx="284">
                  <c:v>3.51</c:v>
                </c:pt>
                <c:pt idx="285">
                  <c:v>3.5</c:v>
                </c:pt>
                <c:pt idx="286">
                  <c:v>3.5</c:v>
                </c:pt>
                <c:pt idx="287">
                  <c:v>3.48</c:v>
                </c:pt>
                <c:pt idx="288">
                  <c:v>3.48</c:v>
                </c:pt>
                <c:pt idx="289">
                  <c:v>3.48</c:v>
                </c:pt>
                <c:pt idx="290">
                  <c:v>3.48</c:v>
                </c:pt>
                <c:pt idx="291">
                  <c:v>3.51</c:v>
                </c:pt>
                <c:pt idx="292">
                  <c:v>3.51</c:v>
                </c:pt>
                <c:pt idx="293">
                  <c:v>3.47</c:v>
                </c:pt>
                <c:pt idx="294">
                  <c:v>3.48</c:v>
                </c:pt>
                <c:pt idx="295">
                  <c:v>3.51</c:v>
                </c:pt>
                <c:pt idx="296">
                  <c:v>3.46</c:v>
                </c:pt>
                <c:pt idx="297">
                  <c:v>3.51</c:v>
                </c:pt>
                <c:pt idx="298">
                  <c:v>3.51</c:v>
                </c:pt>
                <c:pt idx="299">
                  <c:v>3.51</c:v>
                </c:pt>
                <c:pt idx="300">
                  <c:v>3.48</c:v>
                </c:pt>
                <c:pt idx="301">
                  <c:v>3.48</c:v>
                </c:pt>
                <c:pt idx="302">
                  <c:v>3.49</c:v>
                </c:pt>
                <c:pt idx="303">
                  <c:v>3.49</c:v>
                </c:pt>
                <c:pt idx="304">
                  <c:v>3.54</c:v>
                </c:pt>
                <c:pt idx="305">
                  <c:v>3.53</c:v>
                </c:pt>
                <c:pt idx="306">
                  <c:v>3.52</c:v>
                </c:pt>
                <c:pt idx="307">
                  <c:v>3.51</c:v>
                </c:pt>
                <c:pt idx="308">
                  <c:v>3.5</c:v>
                </c:pt>
                <c:pt idx="309">
                  <c:v>3.51</c:v>
                </c:pt>
                <c:pt idx="310">
                  <c:v>3.51</c:v>
                </c:pt>
                <c:pt idx="311">
                  <c:v>3.5</c:v>
                </c:pt>
                <c:pt idx="312">
                  <c:v>3.51</c:v>
                </c:pt>
                <c:pt idx="313">
                  <c:v>3.49</c:v>
                </c:pt>
                <c:pt idx="314">
                  <c:v>3.49</c:v>
                </c:pt>
                <c:pt idx="315">
                  <c:v>3.48</c:v>
                </c:pt>
                <c:pt idx="316">
                  <c:v>3.48</c:v>
                </c:pt>
                <c:pt idx="317">
                  <c:v>3.48</c:v>
                </c:pt>
                <c:pt idx="318">
                  <c:v>3.48</c:v>
                </c:pt>
                <c:pt idx="319">
                  <c:v>3.47</c:v>
                </c:pt>
                <c:pt idx="320">
                  <c:v>3.48</c:v>
                </c:pt>
                <c:pt idx="321">
                  <c:v>3.49</c:v>
                </c:pt>
                <c:pt idx="322">
                  <c:v>3.55</c:v>
                </c:pt>
                <c:pt idx="323">
                  <c:v>3.49</c:v>
                </c:pt>
                <c:pt idx="324">
                  <c:v>3.45</c:v>
                </c:pt>
                <c:pt idx="325">
                  <c:v>3.46</c:v>
                </c:pt>
                <c:pt idx="326">
                  <c:v>3.46</c:v>
                </c:pt>
                <c:pt idx="327">
                  <c:v>3.47</c:v>
                </c:pt>
                <c:pt idx="328">
                  <c:v>3.45</c:v>
                </c:pt>
                <c:pt idx="329">
                  <c:v>3.49</c:v>
                </c:pt>
                <c:pt idx="330">
                  <c:v>3.48</c:v>
                </c:pt>
                <c:pt idx="331">
                  <c:v>3.45</c:v>
                </c:pt>
                <c:pt idx="332">
                  <c:v>3.51</c:v>
                </c:pt>
                <c:pt idx="333">
                  <c:v>3.51</c:v>
                </c:pt>
                <c:pt idx="334">
                  <c:v>3.47</c:v>
                </c:pt>
                <c:pt idx="335">
                  <c:v>3.47</c:v>
                </c:pt>
                <c:pt idx="336">
                  <c:v>3.46</c:v>
                </c:pt>
                <c:pt idx="337">
                  <c:v>3.53</c:v>
                </c:pt>
                <c:pt idx="338">
                  <c:v>3.53</c:v>
                </c:pt>
                <c:pt idx="339">
                  <c:v>3.51</c:v>
                </c:pt>
                <c:pt idx="340">
                  <c:v>3.5</c:v>
                </c:pt>
                <c:pt idx="341">
                  <c:v>3.49</c:v>
                </c:pt>
                <c:pt idx="342">
                  <c:v>3.51</c:v>
                </c:pt>
                <c:pt idx="343">
                  <c:v>3.45</c:v>
                </c:pt>
                <c:pt idx="344">
                  <c:v>3.49</c:v>
                </c:pt>
                <c:pt idx="345">
                  <c:v>3.45</c:v>
                </c:pt>
                <c:pt idx="346">
                  <c:v>3.53</c:v>
                </c:pt>
                <c:pt idx="347">
                  <c:v>3.51</c:v>
                </c:pt>
                <c:pt idx="348">
                  <c:v>3.5</c:v>
                </c:pt>
                <c:pt idx="349">
                  <c:v>3.5</c:v>
                </c:pt>
                <c:pt idx="350">
                  <c:v>3.5</c:v>
                </c:pt>
                <c:pt idx="351">
                  <c:v>3.53</c:v>
                </c:pt>
                <c:pt idx="352">
                  <c:v>3.5</c:v>
                </c:pt>
                <c:pt idx="353">
                  <c:v>3.48</c:v>
                </c:pt>
                <c:pt idx="354">
                  <c:v>3.47</c:v>
                </c:pt>
                <c:pt idx="355">
                  <c:v>3.51</c:v>
                </c:pt>
                <c:pt idx="356">
                  <c:v>3.5</c:v>
                </c:pt>
                <c:pt idx="357">
                  <c:v>3.5</c:v>
                </c:pt>
                <c:pt idx="358">
                  <c:v>3.49</c:v>
                </c:pt>
                <c:pt idx="359">
                  <c:v>3.5</c:v>
                </c:pt>
                <c:pt idx="360">
                  <c:v>3.49</c:v>
                </c:pt>
                <c:pt idx="361">
                  <c:v>3.48</c:v>
                </c:pt>
                <c:pt idx="362">
                  <c:v>3.47</c:v>
                </c:pt>
                <c:pt idx="363">
                  <c:v>3.46</c:v>
                </c:pt>
                <c:pt idx="364">
                  <c:v>3.5</c:v>
                </c:pt>
                <c:pt idx="365">
                  <c:v>3.49</c:v>
                </c:pt>
                <c:pt idx="366">
                  <c:v>3.5</c:v>
                </c:pt>
                <c:pt idx="367">
                  <c:v>3.48</c:v>
                </c:pt>
                <c:pt idx="368">
                  <c:v>3.48</c:v>
                </c:pt>
                <c:pt idx="369">
                  <c:v>3.49</c:v>
                </c:pt>
                <c:pt idx="370">
                  <c:v>3.47</c:v>
                </c:pt>
                <c:pt idx="371">
                  <c:v>3.55</c:v>
                </c:pt>
                <c:pt idx="372">
                  <c:v>3.55</c:v>
                </c:pt>
                <c:pt idx="373">
                  <c:v>3.51</c:v>
                </c:pt>
                <c:pt idx="374">
                  <c:v>3.52</c:v>
                </c:pt>
                <c:pt idx="375">
                  <c:v>3.5</c:v>
                </c:pt>
                <c:pt idx="376">
                  <c:v>3.5</c:v>
                </c:pt>
                <c:pt idx="377">
                  <c:v>3.47</c:v>
                </c:pt>
                <c:pt idx="378">
                  <c:v>3.5</c:v>
                </c:pt>
                <c:pt idx="379">
                  <c:v>3.49</c:v>
                </c:pt>
                <c:pt idx="380">
                  <c:v>3.49</c:v>
                </c:pt>
                <c:pt idx="381">
                  <c:v>3.48</c:v>
                </c:pt>
                <c:pt idx="382">
                  <c:v>3.46</c:v>
                </c:pt>
                <c:pt idx="383">
                  <c:v>3.51</c:v>
                </c:pt>
                <c:pt idx="384">
                  <c:v>3.51</c:v>
                </c:pt>
                <c:pt idx="385">
                  <c:v>3.51</c:v>
                </c:pt>
                <c:pt idx="386">
                  <c:v>3.51</c:v>
                </c:pt>
                <c:pt idx="387">
                  <c:v>3.52</c:v>
                </c:pt>
                <c:pt idx="388">
                  <c:v>3.53</c:v>
                </c:pt>
                <c:pt idx="389">
                  <c:v>3.51</c:v>
                </c:pt>
                <c:pt idx="390">
                  <c:v>3.5</c:v>
                </c:pt>
                <c:pt idx="391">
                  <c:v>3.5</c:v>
                </c:pt>
                <c:pt idx="392">
                  <c:v>3.49</c:v>
                </c:pt>
                <c:pt idx="393">
                  <c:v>3.5</c:v>
                </c:pt>
                <c:pt idx="394">
                  <c:v>3.49</c:v>
                </c:pt>
                <c:pt idx="395">
                  <c:v>3.47</c:v>
                </c:pt>
                <c:pt idx="396">
                  <c:v>3.52</c:v>
                </c:pt>
                <c:pt idx="397">
                  <c:v>3.52</c:v>
                </c:pt>
                <c:pt idx="398">
                  <c:v>3.51</c:v>
                </c:pt>
                <c:pt idx="399">
                  <c:v>3.53</c:v>
                </c:pt>
                <c:pt idx="400">
                  <c:v>3.51</c:v>
                </c:pt>
                <c:pt idx="401">
                  <c:v>3.52</c:v>
                </c:pt>
                <c:pt idx="402">
                  <c:v>3.5</c:v>
                </c:pt>
                <c:pt idx="403">
                  <c:v>3.5</c:v>
                </c:pt>
                <c:pt idx="404">
                  <c:v>3.49</c:v>
                </c:pt>
                <c:pt idx="405">
                  <c:v>3.48</c:v>
                </c:pt>
                <c:pt idx="406">
                  <c:v>3.46</c:v>
                </c:pt>
                <c:pt idx="407">
                  <c:v>3.47</c:v>
                </c:pt>
                <c:pt idx="408">
                  <c:v>3.51</c:v>
                </c:pt>
                <c:pt idx="409">
                  <c:v>3.51</c:v>
                </c:pt>
                <c:pt idx="410">
                  <c:v>3.5</c:v>
                </c:pt>
                <c:pt idx="411">
                  <c:v>3.5</c:v>
                </c:pt>
                <c:pt idx="412">
                  <c:v>3.51</c:v>
                </c:pt>
                <c:pt idx="413">
                  <c:v>3.48</c:v>
                </c:pt>
                <c:pt idx="414">
                  <c:v>3.49</c:v>
                </c:pt>
                <c:pt idx="415">
                  <c:v>3.48</c:v>
                </c:pt>
                <c:pt idx="416">
                  <c:v>3.47</c:v>
                </c:pt>
                <c:pt idx="417">
                  <c:v>3.48</c:v>
                </c:pt>
                <c:pt idx="418">
                  <c:v>3.47</c:v>
                </c:pt>
                <c:pt idx="419">
                  <c:v>3.44</c:v>
                </c:pt>
                <c:pt idx="420">
                  <c:v>3.46</c:v>
                </c:pt>
                <c:pt idx="421">
                  <c:v>3.44</c:v>
                </c:pt>
                <c:pt idx="422">
                  <c:v>3.44</c:v>
                </c:pt>
                <c:pt idx="423">
                  <c:v>3.44</c:v>
                </c:pt>
                <c:pt idx="424">
                  <c:v>3.48</c:v>
                </c:pt>
                <c:pt idx="425">
                  <c:v>3.48</c:v>
                </c:pt>
                <c:pt idx="426">
                  <c:v>3.48</c:v>
                </c:pt>
                <c:pt idx="427">
                  <c:v>3.48</c:v>
                </c:pt>
                <c:pt idx="428">
                  <c:v>3.45</c:v>
                </c:pt>
                <c:pt idx="429">
                  <c:v>3.48</c:v>
                </c:pt>
                <c:pt idx="430">
                  <c:v>3.47</c:v>
                </c:pt>
                <c:pt idx="431">
                  <c:v>3.5</c:v>
                </c:pt>
                <c:pt idx="432">
                  <c:v>3.5</c:v>
                </c:pt>
                <c:pt idx="433">
                  <c:v>3.48</c:v>
                </c:pt>
                <c:pt idx="434">
                  <c:v>3.48</c:v>
                </c:pt>
                <c:pt idx="435">
                  <c:v>3.46</c:v>
                </c:pt>
                <c:pt idx="436">
                  <c:v>3.5</c:v>
                </c:pt>
                <c:pt idx="437">
                  <c:v>3.49</c:v>
                </c:pt>
                <c:pt idx="438">
                  <c:v>3.46</c:v>
                </c:pt>
                <c:pt idx="439">
                  <c:v>3.46</c:v>
                </c:pt>
                <c:pt idx="440">
                  <c:v>3.45</c:v>
                </c:pt>
                <c:pt idx="441">
                  <c:v>3.5</c:v>
                </c:pt>
                <c:pt idx="442">
                  <c:v>3.49</c:v>
                </c:pt>
                <c:pt idx="443">
                  <c:v>3.48</c:v>
                </c:pt>
                <c:pt idx="444">
                  <c:v>3.47</c:v>
                </c:pt>
                <c:pt idx="445">
                  <c:v>3.52</c:v>
                </c:pt>
                <c:pt idx="446">
                  <c:v>3.48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49F-41CA-8682-5CB4FE58F860}"/>
            </c:ext>
          </c:extLst>
        </c:ser>
        <c:ser>
          <c:idx val="1"/>
          <c:order val="1"/>
          <c:tx>
            <c:v>UWL</c:v>
          </c:tx>
          <c:spPr>
            <a:ln w="28575" cap="rnd">
              <a:solidFill>
                <a:srgbClr val="F79646">
                  <a:lumMod val="50000"/>
                </a:srgbClr>
              </a:solidFill>
              <a:round/>
            </a:ln>
            <a:effectLst/>
          </c:spPr>
          <c:marker>
            <c:symbol val="none"/>
          </c:marker>
          <c:val>
            <c:numRef>
              <c:f>'pH meter #2__083118AM'!$I$2:$I$448</c:f>
              <c:numCache>
                <c:formatCode>0.00</c:formatCode>
                <c:ptCount val="447"/>
                <c:pt idx="0">
                  <c:v>3.5536964270807236</c:v>
                </c:pt>
                <c:pt idx="1">
                  <c:v>3.5536964270807236</c:v>
                </c:pt>
                <c:pt idx="2">
                  <c:v>3.5536964270807236</c:v>
                </c:pt>
                <c:pt idx="3">
                  <c:v>3.5536964270807236</c:v>
                </c:pt>
                <c:pt idx="4">
                  <c:v>3.5536964270807236</c:v>
                </c:pt>
                <c:pt idx="5">
                  <c:v>3.5536964270807236</c:v>
                </c:pt>
                <c:pt idx="6">
                  <c:v>3.5536964270807236</c:v>
                </c:pt>
                <c:pt idx="7">
                  <c:v>3.5536964270807236</c:v>
                </c:pt>
                <c:pt idx="8">
                  <c:v>3.5536964270807236</c:v>
                </c:pt>
                <c:pt idx="9">
                  <c:v>3.5536964270807236</c:v>
                </c:pt>
                <c:pt idx="10">
                  <c:v>3.5536964270807236</c:v>
                </c:pt>
                <c:pt idx="11">
                  <c:v>3.5536964270807236</c:v>
                </c:pt>
                <c:pt idx="12">
                  <c:v>3.5536964270807236</c:v>
                </c:pt>
                <c:pt idx="13">
                  <c:v>3.5536964270807236</c:v>
                </c:pt>
                <c:pt idx="14">
                  <c:v>3.5536964270807236</c:v>
                </c:pt>
                <c:pt idx="15">
                  <c:v>3.5536964270807236</c:v>
                </c:pt>
                <c:pt idx="16">
                  <c:v>3.5536964270807236</c:v>
                </c:pt>
                <c:pt idx="17">
                  <c:v>3.5536964270807236</c:v>
                </c:pt>
                <c:pt idx="18">
                  <c:v>3.5536964270807236</c:v>
                </c:pt>
                <c:pt idx="19">
                  <c:v>3.5536964270807236</c:v>
                </c:pt>
                <c:pt idx="20">
                  <c:v>3.5536964270807236</c:v>
                </c:pt>
                <c:pt idx="21">
                  <c:v>3.5536964270807236</c:v>
                </c:pt>
                <c:pt idx="22">
                  <c:v>3.5536964270807236</c:v>
                </c:pt>
                <c:pt idx="23">
                  <c:v>3.5536964270807236</c:v>
                </c:pt>
                <c:pt idx="24">
                  <c:v>3.5536964270807236</c:v>
                </c:pt>
                <c:pt idx="25">
                  <c:v>3.5536964270807236</c:v>
                </c:pt>
                <c:pt idx="26">
                  <c:v>3.5536964270807236</c:v>
                </c:pt>
                <c:pt idx="27">
                  <c:v>3.5536964270807236</c:v>
                </c:pt>
                <c:pt idx="28">
                  <c:v>3.5536964270807236</c:v>
                </c:pt>
                <c:pt idx="29">
                  <c:v>3.5536964270807236</c:v>
                </c:pt>
                <c:pt idx="30">
                  <c:v>3.5536964270807236</c:v>
                </c:pt>
                <c:pt idx="31">
                  <c:v>3.5536964270807236</c:v>
                </c:pt>
                <c:pt idx="32">
                  <c:v>3.5536964270807236</c:v>
                </c:pt>
                <c:pt idx="33">
                  <c:v>3.5536964270807236</c:v>
                </c:pt>
                <c:pt idx="34">
                  <c:v>3.5536964270807236</c:v>
                </c:pt>
                <c:pt idx="35">
                  <c:v>3.5536964270807236</c:v>
                </c:pt>
                <c:pt idx="36">
                  <c:v>3.5536964270807236</c:v>
                </c:pt>
                <c:pt idx="37">
                  <c:v>3.5536964270807236</c:v>
                </c:pt>
                <c:pt idx="38">
                  <c:v>3.5536964270807236</c:v>
                </c:pt>
                <c:pt idx="39">
                  <c:v>3.5536964270807236</c:v>
                </c:pt>
                <c:pt idx="40">
                  <c:v>3.5536964270807236</c:v>
                </c:pt>
                <c:pt idx="41">
                  <c:v>3.5536964270807236</c:v>
                </c:pt>
                <c:pt idx="42">
                  <c:v>3.5536964270807236</c:v>
                </c:pt>
                <c:pt idx="43">
                  <c:v>3.5536964270807236</c:v>
                </c:pt>
                <c:pt idx="44">
                  <c:v>3.5536964270807236</c:v>
                </c:pt>
                <c:pt idx="45">
                  <c:v>3.5536964270807236</c:v>
                </c:pt>
                <c:pt idx="46">
                  <c:v>3.5536964270807236</c:v>
                </c:pt>
                <c:pt idx="47">
                  <c:v>3.5536964270807236</c:v>
                </c:pt>
                <c:pt idx="48">
                  <c:v>3.5536964270807236</c:v>
                </c:pt>
                <c:pt idx="49">
                  <c:v>3.5536964270807236</c:v>
                </c:pt>
                <c:pt idx="50">
                  <c:v>3.5536964270807236</c:v>
                </c:pt>
                <c:pt idx="51">
                  <c:v>3.5536964270807236</c:v>
                </c:pt>
                <c:pt idx="52">
                  <c:v>3.5536964270807236</c:v>
                </c:pt>
                <c:pt idx="53">
                  <c:v>3.5536964270807236</c:v>
                </c:pt>
                <c:pt idx="54">
                  <c:v>3.5536964270807236</c:v>
                </c:pt>
                <c:pt idx="55">
                  <c:v>3.5536964270807236</c:v>
                </c:pt>
                <c:pt idx="56">
                  <c:v>3.5536964270807236</c:v>
                </c:pt>
                <c:pt idx="57">
                  <c:v>3.5536964270807236</c:v>
                </c:pt>
                <c:pt idx="58">
                  <c:v>3.5536964270807236</c:v>
                </c:pt>
                <c:pt idx="59">
                  <c:v>3.5536964270807236</c:v>
                </c:pt>
                <c:pt idx="60">
                  <c:v>3.5536964270807236</c:v>
                </c:pt>
                <c:pt idx="61">
                  <c:v>3.5536964270807236</c:v>
                </c:pt>
                <c:pt idx="62">
                  <c:v>3.5536964270807236</c:v>
                </c:pt>
                <c:pt idx="63">
                  <c:v>3.5536964270807236</c:v>
                </c:pt>
                <c:pt idx="64">
                  <c:v>3.5536964270807236</c:v>
                </c:pt>
                <c:pt idx="65">
                  <c:v>3.5536964270807236</c:v>
                </c:pt>
                <c:pt idx="66">
                  <c:v>3.5536964270807236</c:v>
                </c:pt>
                <c:pt idx="67">
                  <c:v>3.5536964270807236</c:v>
                </c:pt>
                <c:pt idx="68">
                  <c:v>3.5536964270807236</c:v>
                </c:pt>
                <c:pt idx="69">
                  <c:v>3.5536964270807236</c:v>
                </c:pt>
                <c:pt idx="70">
                  <c:v>3.5536964270807236</c:v>
                </c:pt>
                <c:pt idx="71">
                  <c:v>3.5536964270807236</c:v>
                </c:pt>
                <c:pt idx="72">
                  <c:v>3.5536964270807236</c:v>
                </c:pt>
                <c:pt idx="73">
                  <c:v>3.5536964270807236</c:v>
                </c:pt>
                <c:pt idx="74">
                  <c:v>3.5536964270807236</c:v>
                </c:pt>
                <c:pt idx="75">
                  <c:v>3.5536964270807236</c:v>
                </c:pt>
                <c:pt idx="76">
                  <c:v>3.5536964270807236</c:v>
                </c:pt>
                <c:pt idx="77">
                  <c:v>3.5536964270807236</c:v>
                </c:pt>
                <c:pt idx="78">
                  <c:v>3.5536964270807236</c:v>
                </c:pt>
                <c:pt idx="79">
                  <c:v>3.5536964270807236</c:v>
                </c:pt>
                <c:pt idx="80">
                  <c:v>3.5536964270807236</c:v>
                </c:pt>
                <c:pt idx="81">
                  <c:v>3.5536964270807236</c:v>
                </c:pt>
                <c:pt idx="82">
                  <c:v>3.5536964270807236</c:v>
                </c:pt>
                <c:pt idx="83">
                  <c:v>3.5536964270807236</c:v>
                </c:pt>
                <c:pt idx="84">
                  <c:v>3.5536964270807236</c:v>
                </c:pt>
                <c:pt idx="85">
                  <c:v>3.5536964270807236</c:v>
                </c:pt>
                <c:pt idx="86">
                  <c:v>3.5536964270807236</c:v>
                </c:pt>
                <c:pt idx="87">
                  <c:v>3.5536964270807236</c:v>
                </c:pt>
                <c:pt idx="88">
                  <c:v>3.5536964270807236</c:v>
                </c:pt>
                <c:pt idx="89">
                  <c:v>3.5536964270807236</c:v>
                </c:pt>
                <c:pt idx="90">
                  <c:v>3.5536964270807236</c:v>
                </c:pt>
                <c:pt idx="91">
                  <c:v>3.5536964270807236</c:v>
                </c:pt>
                <c:pt idx="92">
                  <c:v>3.5536964270807236</c:v>
                </c:pt>
                <c:pt idx="93">
                  <c:v>3.5536964270807236</c:v>
                </c:pt>
                <c:pt idx="94">
                  <c:v>3.5536964270807236</c:v>
                </c:pt>
                <c:pt idx="95">
                  <c:v>3.5536964270807236</c:v>
                </c:pt>
                <c:pt idx="96">
                  <c:v>3.5536964270807236</c:v>
                </c:pt>
                <c:pt idx="97">
                  <c:v>3.5536964270807236</c:v>
                </c:pt>
                <c:pt idx="98">
                  <c:v>3.5536964270807236</c:v>
                </c:pt>
                <c:pt idx="99">
                  <c:v>3.5536964270807236</c:v>
                </c:pt>
                <c:pt idx="100">
                  <c:v>3.5536964270807236</c:v>
                </c:pt>
                <c:pt idx="101">
                  <c:v>3.5536964270807236</c:v>
                </c:pt>
                <c:pt idx="102">
                  <c:v>3.5536964270807236</c:v>
                </c:pt>
                <c:pt idx="103">
                  <c:v>3.5536964270807236</c:v>
                </c:pt>
                <c:pt idx="104">
                  <c:v>3.5536964270807236</c:v>
                </c:pt>
                <c:pt idx="105">
                  <c:v>3.5536964270807236</c:v>
                </c:pt>
                <c:pt idx="106">
                  <c:v>3.5536964270807236</c:v>
                </c:pt>
                <c:pt idx="107">
                  <c:v>3.5536964270807236</c:v>
                </c:pt>
                <c:pt idx="108">
                  <c:v>3.5536964270807236</c:v>
                </c:pt>
                <c:pt idx="109">
                  <c:v>3.5536964270807236</c:v>
                </c:pt>
                <c:pt idx="110">
                  <c:v>3.5536964270807236</c:v>
                </c:pt>
                <c:pt idx="111">
                  <c:v>3.5536964270807236</c:v>
                </c:pt>
                <c:pt idx="112">
                  <c:v>3.5536964270807236</c:v>
                </c:pt>
                <c:pt idx="113">
                  <c:v>3.5536964270807236</c:v>
                </c:pt>
                <c:pt idx="114">
                  <c:v>3.5536964270807236</c:v>
                </c:pt>
                <c:pt idx="115">
                  <c:v>3.5536964270807236</c:v>
                </c:pt>
                <c:pt idx="116">
                  <c:v>3.5536964270807236</c:v>
                </c:pt>
                <c:pt idx="117">
                  <c:v>3.5536964270807236</c:v>
                </c:pt>
                <c:pt idx="118">
                  <c:v>3.5536964270807236</c:v>
                </c:pt>
                <c:pt idx="119">
                  <c:v>3.5536964270807236</c:v>
                </c:pt>
                <c:pt idx="120">
                  <c:v>3.5536964270807236</c:v>
                </c:pt>
                <c:pt idx="121">
                  <c:v>3.5536964270807236</c:v>
                </c:pt>
                <c:pt idx="122">
                  <c:v>3.5536964270807236</c:v>
                </c:pt>
                <c:pt idx="123">
                  <c:v>3.5536964270807236</c:v>
                </c:pt>
                <c:pt idx="124">
                  <c:v>3.5536964270807236</c:v>
                </c:pt>
                <c:pt idx="125">
                  <c:v>3.5536964270807236</c:v>
                </c:pt>
                <c:pt idx="126">
                  <c:v>3.5536964270807236</c:v>
                </c:pt>
                <c:pt idx="127">
                  <c:v>3.5536964270807236</c:v>
                </c:pt>
                <c:pt idx="128">
                  <c:v>3.5536964270807236</c:v>
                </c:pt>
                <c:pt idx="129">
                  <c:v>3.5536964270807236</c:v>
                </c:pt>
                <c:pt idx="130">
                  <c:v>3.5536964270807236</c:v>
                </c:pt>
                <c:pt idx="131">
                  <c:v>3.5536964270807236</c:v>
                </c:pt>
                <c:pt idx="132">
                  <c:v>3.5536964270807236</c:v>
                </c:pt>
                <c:pt idx="133">
                  <c:v>3.5536964270807236</c:v>
                </c:pt>
                <c:pt idx="134">
                  <c:v>3.5536964270807236</c:v>
                </c:pt>
                <c:pt idx="135">
                  <c:v>3.5536964270807236</c:v>
                </c:pt>
                <c:pt idx="136">
                  <c:v>3.5536964270807236</c:v>
                </c:pt>
                <c:pt idx="137">
                  <c:v>3.5536964270807236</c:v>
                </c:pt>
                <c:pt idx="138">
                  <c:v>3.5536964270807236</c:v>
                </c:pt>
                <c:pt idx="139">
                  <c:v>3.5536964270807236</c:v>
                </c:pt>
                <c:pt idx="140">
                  <c:v>3.5536964270807236</c:v>
                </c:pt>
                <c:pt idx="141">
                  <c:v>3.5536964270807236</c:v>
                </c:pt>
                <c:pt idx="142">
                  <c:v>3.5536964270807236</c:v>
                </c:pt>
                <c:pt idx="143">
                  <c:v>3.5536964270807236</c:v>
                </c:pt>
                <c:pt idx="144">
                  <c:v>3.5536964270807236</c:v>
                </c:pt>
                <c:pt idx="145">
                  <c:v>3.5536964270807236</c:v>
                </c:pt>
                <c:pt idx="146">
                  <c:v>3.5536964270807236</c:v>
                </c:pt>
                <c:pt idx="147">
                  <c:v>3.5536964270807236</c:v>
                </c:pt>
                <c:pt idx="148">
                  <c:v>3.5536964270807236</c:v>
                </c:pt>
                <c:pt idx="149">
                  <c:v>3.5536964270807236</c:v>
                </c:pt>
                <c:pt idx="150">
                  <c:v>3.5536964270807236</c:v>
                </c:pt>
                <c:pt idx="151">
                  <c:v>3.5536964270807236</c:v>
                </c:pt>
                <c:pt idx="152">
                  <c:v>3.5536964270807236</c:v>
                </c:pt>
                <c:pt idx="153">
                  <c:v>3.5536964270807236</c:v>
                </c:pt>
                <c:pt idx="154">
                  <c:v>3.5536964270807236</c:v>
                </c:pt>
                <c:pt idx="155">
                  <c:v>3.5536964270807236</c:v>
                </c:pt>
                <c:pt idx="156">
                  <c:v>3.5536964270807236</c:v>
                </c:pt>
                <c:pt idx="157">
                  <c:v>3.5536964270807236</c:v>
                </c:pt>
                <c:pt idx="158">
                  <c:v>3.5536964270807236</c:v>
                </c:pt>
                <c:pt idx="159">
                  <c:v>3.5536964270807236</c:v>
                </c:pt>
                <c:pt idx="160">
                  <c:v>3.5536964270807236</c:v>
                </c:pt>
                <c:pt idx="161">
                  <c:v>3.5536964270807236</c:v>
                </c:pt>
                <c:pt idx="162">
                  <c:v>3.5536964270807236</c:v>
                </c:pt>
                <c:pt idx="163">
                  <c:v>3.5536964270807236</c:v>
                </c:pt>
                <c:pt idx="164">
                  <c:v>3.5536964270807236</c:v>
                </c:pt>
                <c:pt idx="165">
                  <c:v>3.5536964270807236</c:v>
                </c:pt>
                <c:pt idx="166">
                  <c:v>3.5536964270807236</c:v>
                </c:pt>
                <c:pt idx="167">
                  <c:v>3.5536964270807236</c:v>
                </c:pt>
                <c:pt idx="168">
                  <c:v>3.5536964270807236</c:v>
                </c:pt>
                <c:pt idx="169">
                  <c:v>3.5536964270807236</c:v>
                </c:pt>
                <c:pt idx="170">
                  <c:v>3.5536964270807236</c:v>
                </c:pt>
                <c:pt idx="171">
                  <c:v>3.5536964270807236</c:v>
                </c:pt>
                <c:pt idx="172">
                  <c:v>3.5536964270807236</c:v>
                </c:pt>
                <c:pt idx="173">
                  <c:v>3.5536964270807236</c:v>
                </c:pt>
                <c:pt idx="174">
                  <c:v>3.5536964270807236</c:v>
                </c:pt>
                <c:pt idx="175">
                  <c:v>3.5536964270807236</c:v>
                </c:pt>
                <c:pt idx="176">
                  <c:v>3.5536964270807236</c:v>
                </c:pt>
                <c:pt idx="177">
                  <c:v>3.5536964270807236</c:v>
                </c:pt>
                <c:pt idx="178">
                  <c:v>3.5536964270807236</c:v>
                </c:pt>
                <c:pt idx="179">
                  <c:v>3.5536964270807236</c:v>
                </c:pt>
                <c:pt idx="180">
                  <c:v>3.5536964270807236</c:v>
                </c:pt>
                <c:pt idx="181">
                  <c:v>3.5536964270807236</c:v>
                </c:pt>
                <c:pt idx="182">
                  <c:v>3.5536964270807236</c:v>
                </c:pt>
                <c:pt idx="183">
                  <c:v>3.5536964270807236</c:v>
                </c:pt>
                <c:pt idx="184">
                  <c:v>3.5536964270807236</c:v>
                </c:pt>
                <c:pt idx="185">
                  <c:v>3.5536964270807236</c:v>
                </c:pt>
                <c:pt idx="186">
                  <c:v>3.5536964270807236</c:v>
                </c:pt>
                <c:pt idx="187">
                  <c:v>3.5536964270807236</c:v>
                </c:pt>
                <c:pt idx="188">
                  <c:v>3.5536964270807236</c:v>
                </c:pt>
                <c:pt idx="189">
                  <c:v>3.5536964270807236</c:v>
                </c:pt>
                <c:pt idx="190">
                  <c:v>3.5536964270807236</c:v>
                </c:pt>
                <c:pt idx="191">
                  <c:v>3.5536964270807236</c:v>
                </c:pt>
                <c:pt idx="192">
                  <c:v>3.5536964270807236</c:v>
                </c:pt>
                <c:pt idx="193">
                  <c:v>3.5536964270807236</c:v>
                </c:pt>
                <c:pt idx="194">
                  <c:v>3.5536964270807236</c:v>
                </c:pt>
                <c:pt idx="195">
                  <c:v>3.5536964270807236</c:v>
                </c:pt>
                <c:pt idx="196">
                  <c:v>3.5536964270807236</c:v>
                </c:pt>
                <c:pt idx="197">
                  <c:v>3.5536964270807236</c:v>
                </c:pt>
                <c:pt idx="198">
                  <c:v>3.5536964270807236</c:v>
                </c:pt>
                <c:pt idx="199">
                  <c:v>3.5536964270807236</c:v>
                </c:pt>
                <c:pt idx="200">
                  <c:v>3.5536964270807236</c:v>
                </c:pt>
                <c:pt idx="201">
                  <c:v>3.5536964270807236</c:v>
                </c:pt>
                <c:pt idx="202">
                  <c:v>3.5536964270807236</c:v>
                </c:pt>
                <c:pt idx="203">
                  <c:v>3.5536964270807236</c:v>
                </c:pt>
                <c:pt idx="204">
                  <c:v>3.5536964270807236</c:v>
                </c:pt>
                <c:pt idx="205">
                  <c:v>3.5536964270807236</c:v>
                </c:pt>
                <c:pt idx="206">
                  <c:v>3.5536964270807236</c:v>
                </c:pt>
                <c:pt idx="207">
                  <c:v>3.5536964270807236</c:v>
                </c:pt>
                <c:pt idx="208">
                  <c:v>3.5536964270807236</c:v>
                </c:pt>
                <c:pt idx="209">
                  <c:v>3.5536964270807236</c:v>
                </c:pt>
                <c:pt idx="210">
                  <c:v>3.5536964270807236</c:v>
                </c:pt>
                <c:pt idx="211">
                  <c:v>3.5536964270807236</c:v>
                </c:pt>
                <c:pt idx="212">
                  <c:v>3.5536964270807236</c:v>
                </c:pt>
                <c:pt idx="213">
                  <c:v>3.5536964270807236</c:v>
                </c:pt>
                <c:pt idx="214">
                  <c:v>3.5536964270807236</c:v>
                </c:pt>
                <c:pt idx="215">
                  <c:v>3.5536964270807236</c:v>
                </c:pt>
                <c:pt idx="216">
                  <c:v>3.5536964270807236</c:v>
                </c:pt>
                <c:pt idx="217">
                  <c:v>3.5536964270807236</c:v>
                </c:pt>
                <c:pt idx="218">
                  <c:v>3.5536964270807236</c:v>
                </c:pt>
                <c:pt idx="219">
                  <c:v>3.5536964270807236</c:v>
                </c:pt>
                <c:pt idx="220">
                  <c:v>3.5536964270807236</c:v>
                </c:pt>
                <c:pt idx="221">
                  <c:v>3.5536964270807236</c:v>
                </c:pt>
                <c:pt idx="222">
                  <c:v>3.5536964270807236</c:v>
                </c:pt>
                <c:pt idx="223">
                  <c:v>3.5536964270807236</c:v>
                </c:pt>
                <c:pt idx="224">
                  <c:v>3.5536964270807236</c:v>
                </c:pt>
                <c:pt idx="225">
                  <c:v>3.5536964270807236</c:v>
                </c:pt>
                <c:pt idx="226">
                  <c:v>3.5536964270807236</c:v>
                </c:pt>
                <c:pt idx="227">
                  <c:v>3.5536964270807236</c:v>
                </c:pt>
                <c:pt idx="228">
                  <c:v>3.5536964270807236</c:v>
                </c:pt>
                <c:pt idx="229">
                  <c:v>3.5536964270807236</c:v>
                </c:pt>
                <c:pt idx="230">
                  <c:v>3.5536964270807236</c:v>
                </c:pt>
                <c:pt idx="231">
                  <c:v>3.5536964270807236</c:v>
                </c:pt>
                <c:pt idx="232">
                  <c:v>3.5536964270807236</c:v>
                </c:pt>
                <c:pt idx="233">
                  <c:v>3.5536964270807236</c:v>
                </c:pt>
                <c:pt idx="234">
                  <c:v>3.5536964270807236</c:v>
                </c:pt>
                <c:pt idx="235">
                  <c:v>3.5536964270807236</c:v>
                </c:pt>
                <c:pt idx="236">
                  <c:v>3.5536964270807236</c:v>
                </c:pt>
                <c:pt idx="237">
                  <c:v>3.5536964270807236</c:v>
                </c:pt>
                <c:pt idx="238">
                  <c:v>3.5536964270807236</c:v>
                </c:pt>
                <c:pt idx="239">
                  <c:v>3.5536964270807236</c:v>
                </c:pt>
                <c:pt idx="240">
                  <c:v>3.5536964270807236</c:v>
                </c:pt>
                <c:pt idx="241">
                  <c:v>3.5536964270807236</c:v>
                </c:pt>
                <c:pt idx="242">
                  <c:v>3.5536964270807236</c:v>
                </c:pt>
                <c:pt idx="243">
                  <c:v>3.5536964270807236</c:v>
                </c:pt>
                <c:pt idx="244">
                  <c:v>3.5536964270807236</c:v>
                </c:pt>
                <c:pt idx="245">
                  <c:v>3.5536964270807236</c:v>
                </c:pt>
                <c:pt idx="246">
                  <c:v>3.5536964270807236</c:v>
                </c:pt>
                <c:pt idx="247">
                  <c:v>3.5536964270807236</c:v>
                </c:pt>
                <c:pt idx="248">
                  <c:v>3.5536964270807236</c:v>
                </c:pt>
                <c:pt idx="249">
                  <c:v>3.5536964270807236</c:v>
                </c:pt>
                <c:pt idx="250">
                  <c:v>3.5536964270807236</c:v>
                </c:pt>
                <c:pt idx="251">
                  <c:v>3.5536964270807236</c:v>
                </c:pt>
                <c:pt idx="252">
                  <c:v>3.5536964270807236</c:v>
                </c:pt>
                <c:pt idx="253">
                  <c:v>3.5536964270807236</c:v>
                </c:pt>
                <c:pt idx="254">
                  <c:v>3.5536964270807236</c:v>
                </c:pt>
                <c:pt idx="255">
                  <c:v>3.5536964270807236</c:v>
                </c:pt>
                <c:pt idx="256">
                  <c:v>3.5536964270807236</c:v>
                </c:pt>
                <c:pt idx="257">
                  <c:v>3.5536964270807236</c:v>
                </c:pt>
                <c:pt idx="258">
                  <c:v>3.5536964270807236</c:v>
                </c:pt>
                <c:pt idx="259">
                  <c:v>3.5536964270807236</c:v>
                </c:pt>
                <c:pt idx="260">
                  <c:v>3.5536964270807236</c:v>
                </c:pt>
                <c:pt idx="261">
                  <c:v>3.5536964270807236</c:v>
                </c:pt>
                <c:pt idx="262">
                  <c:v>3.5536964270807236</c:v>
                </c:pt>
                <c:pt idx="263">
                  <c:v>3.5536964270807236</c:v>
                </c:pt>
                <c:pt idx="264">
                  <c:v>3.5536964270807236</c:v>
                </c:pt>
                <c:pt idx="265">
                  <c:v>3.5536964270807236</c:v>
                </c:pt>
                <c:pt idx="266">
                  <c:v>3.5536964270807236</c:v>
                </c:pt>
                <c:pt idx="267">
                  <c:v>3.5536964270807236</c:v>
                </c:pt>
                <c:pt idx="268">
                  <c:v>3.5536964270807236</c:v>
                </c:pt>
                <c:pt idx="269">
                  <c:v>3.5536964270807236</c:v>
                </c:pt>
                <c:pt idx="270">
                  <c:v>3.5536964270807236</c:v>
                </c:pt>
                <c:pt idx="271">
                  <c:v>3.5536964270807236</c:v>
                </c:pt>
                <c:pt idx="272">
                  <c:v>3.5536964270807236</c:v>
                </c:pt>
                <c:pt idx="273">
                  <c:v>3.5536964270807236</c:v>
                </c:pt>
                <c:pt idx="274">
                  <c:v>3.5536964270807236</c:v>
                </c:pt>
                <c:pt idx="275">
                  <c:v>3.5536964270807236</c:v>
                </c:pt>
                <c:pt idx="276">
                  <c:v>3.5536964270807236</c:v>
                </c:pt>
                <c:pt idx="277">
                  <c:v>3.5536964270807236</c:v>
                </c:pt>
                <c:pt idx="278">
                  <c:v>3.5536964270807236</c:v>
                </c:pt>
                <c:pt idx="279">
                  <c:v>3.5536964270807236</c:v>
                </c:pt>
                <c:pt idx="280">
                  <c:v>3.5536964270807236</c:v>
                </c:pt>
                <c:pt idx="281">
                  <c:v>3.5536964270807236</c:v>
                </c:pt>
                <c:pt idx="282">
                  <c:v>3.5536964270807236</c:v>
                </c:pt>
                <c:pt idx="283">
                  <c:v>3.5536964270807236</c:v>
                </c:pt>
                <c:pt idx="284">
                  <c:v>3.5536964270807236</c:v>
                </c:pt>
                <c:pt idx="285">
                  <c:v>3.5536964270807236</c:v>
                </c:pt>
                <c:pt idx="286">
                  <c:v>3.5536964270807236</c:v>
                </c:pt>
                <c:pt idx="287">
                  <c:v>3.5536964270807236</c:v>
                </c:pt>
                <c:pt idx="288">
                  <c:v>3.5536964270807236</c:v>
                </c:pt>
                <c:pt idx="289">
                  <c:v>3.5536964270807236</c:v>
                </c:pt>
                <c:pt idx="290">
                  <c:v>3.5536964270807236</c:v>
                </c:pt>
                <c:pt idx="291">
                  <c:v>3.5536964270807236</c:v>
                </c:pt>
                <c:pt idx="292">
                  <c:v>3.5536964270807236</c:v>
                </c:pt>
                <c:pt idx="293">
                  <c:v>3.5536964270807236</c:v>
                </c:pt>
                <c:pt idx="294">
                  <c:v>3.5536964270807236</c:v>
                </c:pt>
                <c:pt idx="295">
                  <c:v>3.5536964270807236</c:v>
                </c:pt>
                <c:pt idx="296">
                  <c:v>3.5536964270807236</c:v>
                </c:pt>
                <c:pt idx="297">
                  <c:v>3.5536964270807236</c:v>
                </c:pt>
                <c:pt idx="298">
                  <c:v>3.5536964270807236</c:v>
                </c:pt>
                <c:pt idx="299">
                  <c:v>3.5536964270807236</c:v>
                </c:pt>
                <c:pt idx="300">
                  <c:v>3.5536964270807236</c:v>
                </c:pt>
                <c:pt idx="301">
                  <c:v>3.5536964270807236</c:v>
                </c:pt>
                <c:pt idx="302">
                  <c:v>3.5536964270807236</c:v>
                </c:pt>
                <c:pt idx="303">
                  <c:v>3.5536964270807236</c:v>
                </c:pt>
                <c:pt idx="304">
                  <c:v>3.5536964270807236</c:v>
                </c:pt>
                <c:pt idx="305">
                  <c:v>3.5536964270807236</c:v>
                </c:pt>
                <c:pt idx="306">
                  <c:v>3.5536964270807236</c:v>
                </c:pt>
                <c:pt idx="307">
                  <c:v>3.5536964270807236</c:v>
                </c:pt>
                <c:pt idx="308">
                  <c:v>3.5536964270807236</c:v>
                </c:pt>
                <c:pt idx="309">
                  <c:v>3.5536964270807236</c:v>
                </c:pt>
                <c:pt idx="310">
                  <c:v>3.5536964270807236</c:v>
                </c:pt>
                <c:pt idx="311">
                  <c:v>3.5536964270807236</c:v>
                </c:pt>
                <c:pt idx="312">
                  <c:v>3.5536964270807236</c:v>
                </c:pt>
                <c:pt idx="313">
                  <c:v>3.5536964270807236</c:v>
                </c:pt>
                <c:pt idx="314">
                  <c:v>3.5536964270807236</c:v>
                </c:pt>
                <c:pt idx="315">
                  <c:v>3.5536964270807236</c:v>
                </c:pt>
                <c:pt idx="316">
                  <c:v>3.5536964270807236</c:v>
                </c:pt>
                <c:pt idx="317">
                  <c:v>3.5536964270807236</c:v>
                </c:pt>
                <c:pt idx="318">
                  <c:v>3.5536964270807236</c:v>
                </c:pt>
                <c:pt idx="319">
                  <c:v>3.5536964270807236</c:v>
                </c:pt>
                <c:pt idx="320">
                  <c:v>3.5536964270807236</c:v>
                </c:pt>
                <c:pt idx="321">
                  <c:v>3.5536964270807236</c:v>
                </c:pt>
                <c:pt idx="322">
                  <c:v>3.5536964270807236</c:v>
                </c:pt>
                <c:pt idx="323">
                  <c:v>3.5536964270807236</c:v>
                </c:pt>
                <c:pt idx="324">
                  <c:v>3.5536964270807236</c:v>
                </c:pt>
                <c:pt idx="325">
                  <c:v>3.5536964270807236</c:v>
                </c:pt>
                <c:pt idx="326">
                  <c:v>3.5536964270807236</c:v>
                </c:pt>
                <c:pt idx="327">
                  <c:v>3.5536964270807236</c:v>
                </c:pt>
                <c:pt idx="328">
                  <c:v>3.5536964270807236</c:v>
                </c:pt>
                <c:pt idx="329">
                  <c:v>3.5536964270807236</c:v>
                </c:pt>
                <c:pt idx="330">
                  <c:v>3.5536964270807236</c:v>
                </c:pt>
                <c:pt idx="331">
                  <c:v>3.5536964270807236</c:v>
                </c:pt>
                <c:pt idx="332">
                  <c:v>3.5536964270807236</c:v>
                </c:pt>
                <c:pt idx="333">
                  <c:v>3.5536964270807236</c:v>
                </c:pt>
                <c:pt idx="334">
                  <c:v>3.5536964270807236</c:v>
                </c:pt>
                <c:pt idx="335">
                  <c:v>3.5536964270807236</c:v>
                </c:pt>
                <c:pt idx="336">
                  <c:v>3.5536964270807236</c:v>
                </c:pt>
                <c:pt idx="337">
                  <c:v>3.5536964270807236</c:v>
                </c:pt>
                <c:pt idx="338">
                  <c:v>3.5536964270807236</c:v>
                </c:pt>
                <c:pt idx="339">
                  <c:v>3.5536964270807236</c:v>
                </c:pt>
                <c:pt idx="340">
                  <c:v>3.5536964270807236</c:v>
                </c:pt>
                <c:pt idx="341">
                  <c:v>3.5536964270807236</c:v>
                </c:pt>
                <c:pt idx="342">
                  <c:v>3.5536964270807236</c:v>
                </c:pt>
                <c:pt idx="343">
                  <c:v>3.5536964270807236</c:v>
                </c:pt>
                <c:pt idx="344">
                  <c:v>3.5536964270807236</c:v>
                </c:pt>
                <c:pt idx="345">
                  <c:v>3.5536964270807236</c:v>
                </c:pt>
                <c:pt idx="346">
                  <c:v>3.5536964270807236</c:v>
                </c:pt>
                <c:pt idx="347">
                  <c:v>3.5536964270807236</c:v>
                </c:pt>
                <c:pt idx="348">
                  <c:v>3.5536964270807236</c:v>
                </c:pt>
                <c:pt idx="349">
                  <c:v>3.5536964270807236</c:v>
                </c:pt>
                <c:pt idx="350">
                  <c:v>3.5536964270807236</c:v>
                </c:pt>
                <c:pt idx="351">
                  <c:v>3.5536964270807236</c:v>
                </c:pt>
                <c:pt idx="352">
                  <c:v>3.5536964270807236</c:v>
                </c:pt>
                <c:pt idx="353">
                  <c:v>3.5536964270807236</c:v>
                </c:pt>
                <c:pt idx="354">
                  <c:v>3.5536964270807236</c:v>
                </c:pt>
                <c:pt idx="355">
                  <c:v>3.5536964270807236</c:v>
                </c:pt>
                <c:pt idx="356">
                  <c:v>3.5536964270807236</c:v>
                </c:pt>
                <c:pt idx="357">
                  <c:v>3.5536964270807236</c:v>
                </c:pt>
                <c:pt idx="358">
                  <c:v>3.5536964270807236</c:v>
                </c:pt>
                <c:pt idx="359">
                  <c:v>3.5536964270807236</c:v>
                </c:pt>
                <c:pt idx="360">
                  <c:v>3.5536964270807236</c:v>
                </c:pt>
                <c:pt idx="361">
                  <c:v>3.5536964270807236</c:v>
                </c:pt>
                <c:pt idx="362">
                  <c:v>3.5536964270807236</c:v>
                </c:pt>
                <c:pt idx="363">
                  <c:v>3.5536964270807236</c:v>
                </c:pt>
                <c:pt idx="364">
                  <c:v>3.5536964270807236</c:v>
                </c:pt>
                <c:pt idx="365">
                  <c:v>3.5536964270807236</c:v>
                </c:pt>
                <c:pt idx="366">
                  <c:v>3.5536964270807236</c:v>
                </c:pt>
                <c:pt idx="367">
                  <c:v>3.5536964270807236</c:v>
                </c:pt>
                <c:pt idx="368">
                  <c:v>3.5536964270807236</c:v>
                </c:pt>
                <c:pt idx="369">
                  <c:v>3.5536964270807236</c:v>
                </c:pt>
                <c:pt idx="370">
                  <c:v>3.5536964270807236</c:v>
                </c:pt>
                <c:pt idx="371">
                  <c:v>3.5536964270807236</c:v>
                </c:pt>
                <c:pt idx="372">
                  <c:v>3.5536964270807236</c:v>
                </c:pt>
                <c:pt idx="373">
                  <c:v>3.5536964270807236</c:v>
                </c:pt>
                <c:pt idx="374">
                  <c:v>3.5536964270807236</c:v>
                </c:pt>
                <c:pt idx="375">
                  <c:v>3.5536964270807236</c:v>
                </c:pt>
                <c:pt idx="376">
                  <c:v>3.5536964270807236</c:v>
                </c:pt>
                <c:pt idx="377">
                  <c:v>3.5536964270807236</c:v>
                </c:pt>
                <c:pt idx="378">
                  <c:v>3.5536964270807236</c:v>
                </c:pt>
                <c:pt idx="379">
                  <c:v>3.5536964270807236</c:v>
                </c:pt>
                <c:pt idx="380">
                  <c:v>3.5536964270807236</c:v>
                </c:pt>
                <c:pt idx="381">
                  <c:v>3.5536964270807236</c:v>
                </c:pt>
                <c:pt idx="382">
                  <c:v>3.5536964270807236</c:v>
                </c:pt>
                <c:pt idx="383">
                  <c:v>3.5536964270807236</c:v>
                </c:pt>
                <c:pt idx="384">
                  <c:v>3.5536964270807236</c:v>
                </c:pt>
                <c:pt idx="385">
                  <c:v>3.5536964270807236</c:v>
                </c:pt>
                <c:pt idx="386">
                  <c:v>3.5536964270807236</c:v>
                </c:pt>
                <c:pt idx="387">
                  <c:v>3.5536964270807236</c:v>
                </c:pt>
                <c:pt idx="388">
                  <c:v>3.5536964270807236</c:v>
                </c:pt>
                <c:pt idx="389">
                  <c:v>3.5536964270807236</c:v>
                </c:pt>
                <c:pt idx="390">
                  <c:v>3.5536964270807236</c:v>
                </c:pt>
                <c:pt idx="391">
                  <c:v>3.5536964270807236</c:v>
                </c:pt>
                <c:pt idx="392">
                  <c:v>3.5536964270807236</c:v>
                </c:pt>
                <c:pt idx="393">
                  <c:v>3.5536964270807236</c:v>
                </c:pt>
                <c:pt idx="394">
                  <c:v>3.5536964270807236</c:v>
                </c:pt>
                <c:pt idx="395">
                  <c:v>3.5536964270807236</c:v>
                </c:pt>
                <c:pt idx="396">
                  <c:v>3.5536964270807236</c:v>
                </c:pt>
                <c:pt idx="397">
                  <c:v>3.5536964270807236</c:v>
                </c:pt>
                <c:pt idx="398">
                  <c:v>3.5536964270807236</c:v>
                </c:pt>
                <c:pt idx="399">
                  <c:v>3.5536964270807236</c:v>
                </c:pt>
                <c:pt idx="400">
                  <c:v>3.5536964270807236</c:v>
                </c:pt>
                <c:pt idx="401">
                  <c:v>3.5536964270807236</c:v>
                </c:pt>
                <c:pt idx="402">
                  <c:v>3.5536964270807236</c:v>
                </c:pt>
                <c:pt idx="403">
                  <c:v>3.5536964270807236</c:v>
                </c:pt>
                <c:pt idx="404">
                  <c:v>3.5536964270807236</c:v>
                </c:pt>
                <c:pt idx="405">
                  <c:v>3.5536964270807236</c:v>
                </c:pt>
                <c:pt idx="406">
                  <c:v>3.5536964270807236</c:v>
                </c:pt>
                <c:pt idx="407">
                  <c:v>3.5536964270807236</c:v>
                </c:pt>
                <c:pt idx="408">
                  <c:v>3.5536964270807236</c:v>
                </c:pt>
                <c:pt idx="409">
                  <c:v>3.5536964270807236</c:v>
                </c:pt>
                <c:pt idx="410">
                  <c:v>3.5536964270807236</c:v>
                </c:pt>
                <c:pt idx="411">
                  <c:v>3.5536964270807236</c:v>
                </c:pt>
                <c:pt idx="412">
                  <c:v>3.5536964270807236</c:v>
                </c:pt>
                <c:pt idx="413">
                  <c:v>3.5536964270807236</c:v>
                </c:pt>
                <c:pt idx="414">
                  <c:v>3.5536964270807236</c:v>
                </c:pt>
                <c:pt idx="415">
                  <c:v>3.5536964270807236</c:v>
                </c:pt>
                <c:pt idx="416">
                  <c:v>3.5536964270807236</c:v>
                </c:pt>
                <c:pt idx="417">
                  <c:v>3.5536964270807236</c:v>
                </c:pt>
                <c:pt idx="418">
                  <c:v>3.5536964270807236</c:v>
                </c:pt>
                <c:pt idx="419">
                  <c:v>3.5536964270807236</c:v>
                </c:pt>
                <c:pt idx="420">
                  <c:v>3.5536964270807236</c:v>
                </c:pt>
                <c:pt idx="421">
                  <c:v>3.5536964270807236</c:v>
                </c:pt>
                <c:pt idx="422">
                  <c:v>3.5536964270807236</c:v>
                </c:pt>
                <c:pt idx="423">
                  <c:v>3.5536964270807236</c:v>
                </c:pt>
                <c:pt idx="424">
                  <c:v>3.5536964270807236</c:v>
                </c:pt>
                <c:pt idx="425">
                  <c:v>3.5536964270807236</c:v>
                </c:pt>
                <c:pt idx="426">
                  <c:v>3.5536964270807236</c:v>
                </c:pt>
                <c:pt idx="427">
                  <c:v>3.5536964270807236</c:v>
                </c:pt>
                <c:pt idx="428">
                  <c:v>3.5536964270807236</c:v>
                </c:pt>
                <c:pt idx="429">
                  <c:v>3.5536964270807236</c:v>
                </c:pt>
                <c:pt idx="430">
                  <c:v>3.5536964270807236</c:v>
                </c:pt>
                <c:pt idx="431">
                  <c:v>3.5536964270807236</c:v>
                </c:pt>
                <c:pt idx="432">
                  <c:v>3.5536964270807236</c:v>
                </c:pt>
                <c:pt idx="433">
                  <c:v>3.5536964270807236</c:v>
                </c:pt>
                <c:pt idx="434">
                  <c:v>3.5536964270807236</c:v>
                </c:pt>
                <c:pt idx="435">
                  <c:v>3.5536964270807236</c:v>
                </c:pt>
                <c:pt idx="436">
                  <c:v>3.5536964270807236</c:v>
                </c:pt>
                <c:pt idx="437">
                  <c:v>3.5536964270807236</c:v>
                </c:pt>
                <c:pt idx="438">
                  <c:v>3.5536964270807236</c:v>
                </c:pt>
                <c:pt idx="439">
                  <c:v>3.5536964270807236</c:v>
                </c:pt>
                <c:pt idx="440">
                  <c:v>3.5536964270807236</c:v>
                </c:pt>
                <c:pt idx="441">
                  <c:v>3.5536964270807236</c:v>
                </c:pt>
                <c:pt idx="442">
                  <c:v>3.5536964270807236</c:v>
                </c:pt>
                <c:pt idx="443">
                  <c:v>3.5536964270807236</c:v>
                </c:pt>
                <c:pt idx="444">
                  <c:v>3.5536964270807236</c:v>
                </c:pt>
                <c:pt idx="445">
                  <c:v>3.5536964270807236</c:v>
                </c:pt>
                <c:pt idx="446">
                  <c:v>3.5536964270807236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49F-41CA-8682-5CB4FE58F860}"/>
            </c:ext>
          </c:extLst>
        </c:ser>
        <c:ser>
          <c:idx val="2"/>
          <c:order val="2"/>
          <c:tx>
            <c:v>LWL</c:v>
          </c:tx>
          <c:spPr>
            <a:ln w="28575" cap="rnd">
              <a:solidFill>
                <a:srgbClr val="F79646">
                  <a:lumMod val="50000"/>
                </a:srgbClr>
              </a:solidFill>
              <a:round/>
            </a:ln>
            <a:effectLst/>
          </c:spPr>
          <c:marker>
            <c:symbol val="none"/>
          </c:marker>
          <c:val>
            <c:numRef>
              <c:f>'pH meter #2__083118AM'!$J$2:$J$448</c:f>
              <c:numCache>
                <c:formatCode>0.00</c:formatCode>
                <c:ptCount val="447"/>
                <c:pt idx="0">
                  <c:v>3.4541917160960121</c:v>
                </c:pt>
                <c:pt idx="1">
                  <c:v>3.4541917160960121</c:v>
                </c:pt>
                <c:pt idx="2">
                  <c:v>3.4541917160960121</c:v>
                </c:pt>
                <c:pt idx="3">
                  <c:v>3.4541917160960121</c:v>
                </c:pt>
                <c:pt idx="4">
                  <c:v>3.4541917160960121</c:v>
                </c:pt>
                <c:pt idx="5">
                  <c:v>3.4541917160960121</c:v>
                </c:pt>
                <c:pt idx="6">
                  <c:v>3.4541917160960121</c:v>
                </c:pt>
                <c:pt idx="7">
                  <c:v>3.4541917160960121</c:v>
                </c:pt>
                <c:pt idx="8">
                  <c:v>3.4541917160960121</c:v>
                </c:pt>
                <c:pt idx="9">
                  <c:v>3.4541917160960121</c:v>
                </c:pt>
                <c:pt idx="10">
                  <c:v>3.4541917160960121</c:v>
                </c:pt>
                <c:pt idx="11">
                  <c:v>3.4541917160960121</c:v>
                </c:pt>
                <c:pt idx="12">
                  <c:v>3.4541917160960121</c:v>
                </c:pt>
                <c:pt idx="13">
                  <c:v>3.4541917160960121</c:v>
                </c:pt>
                <c:pt idx="14">
                  <c:v>3.4541917160960121</c:v>
                </c:pt>
                <c:pt idx="15">
                  <c:v>3.4541917160960121</c:v>
                </c:pt>
                <c:pt idx="16">
                  <c:v>3.4541917160960121</c:v>
                </c:pt>
                <c:pt idx="17">
                  <c:v>3.4541917160960121</c:v>
                </c:pt>
                <c:pt idx="18">
                  <c:v>3.4541917160960121</c:v>
                </c:pt>
                <c:pt idx="19">
                  <c:v>3.4541917160960121</c:v>
                </c:pt>
                <c:pt idx="20">
                  <c:v>3.4541917160960121</c:v>
                </c:pt>
                <c:pt idx="21">
                  <c:v>3.4541917160960121</c:v>
                </c:pt>
                <c:pt idx="22">
                  <c:v>3.4541917160960121</c:v>
                </c:pt>
                <c:pt idx="23">
                  <c:v>3.4541917160960121</c:v>
                </c:pt>
                <c:pt idx="24">
                  <c:v>3.4541917160960121</c:v>
                </c:pt>
                <c:pt idx="25">
                  <c:v>3.4541917160960121</c:v>
                </c:pt>
                <c:pt idx="26">
                  <c:v>3.4541917160960121</c:v>
                </c:pt>
                <c:pt idx="27">
                  <c:v>3.4541917160960121</c:v>
                </c:pt>
                <c:pt idx="28">
                  <c:v>3.4541917160960121</c:v>
                </c:pt>
                <c:pt idx="29">
                  <c:v>3.4541917160960121</c:v>
                </c:pt>
                <c:pt idx="30">
                  <c:v>3.4541917160960121</c:v>
                </c:pt>
                <c:pt idx="31">
                  <c:v>3.4541917160960121</c:v>
                </c:pt>
                <c:pt idx="32">
                  <c:v>3.4541917160960121</c:v>
                </c:pt>
                <c:pt idx="33">
                  <c:v>3.4541917160960121</c:v>
                </c:pt>
                <c:pt idx="34">
                  <c:v>3.4541917160960121</c:v>
                </c:pt>
                <c:pt idx="35">
                  <c:v>3.4541917160960121</c:v>
                </c:pt>
                <c:pt idx="36">
                  <c:v>3.4541917160960121</c:v>
                </c:pt>
                <c:pt idx="37">
                  <c:v>3.4541917160960121</c:v>
                </c:pt>
                <c:pt idx="38">
                  <c:v>3.4541917160960121</c:v>
                </c:pt>
                <c:pt idx="39">
                  <c:v>3.4541917160960121</c:v>
                </c:pt>
                <c:pt idx="40">
                  <c:v>3.4541917160960121</c:v>
                </c:pt>
                <c:pt idx="41">
                  <c:v>3.4541917160960121</c:v>
                </c:pt>
                <c:pt idx="42">
                  <c:v>3.4541917160960121</c:v>
                </c:pt>
                <c:pt idx="43">
                  <c:v>3.4541917160960121</c:v>
                </c:pt>
                <c:pt idx="44">
                  <c:v>3.4541917160960121</c:v>
                </c:pt>
                <c:pt idx="45">
                  <c:v>3.4541917160960121</c:v>
                </c:pt>
                <c:pt idx="46">
                  <c:v>3.4541917160960121</c:v>
                </c:pt>
                <c:pt idx="47">
                  <c:v>3.4541917160960121</c:v>
                </c:pt>
                <c:pt idx="48">
                  <c:v>3.4541917160960121</c:v>
                </c:pt>
                <c:pt idx="49">
                  <c:v>3.4541917160960121</c:v>
                </c:pt>
                <c:pt idx="50">
                  <c:v>3.4541917160960121</c:v>
                </c:pt>
                <c:pt idx="51">
                  <c:v>3.4541917160960121</c:v>
                </c:pt>
                <c:pt idx="52">
                  <c:v>3.4541917160960121</c:v>
                </c:pt>
                <c:pt idx="53">
                  <c:v>3.4541917160960121</c:v>
                </c:pt>
                <c:pt idx="54">
                  <c:v>3.4541917160960121</c:v>
                </c:pt>
                <c:pt idx="55">
                  <c:v>3.4541917160960121</c:v>
                </c:pt>
                <c:pt idx="56">
                  <c:v>3.4541917160960121</c:v>
                </c:pt>
                <c:pt idx="57">
                  <c:v>3.4541917160960121</c:v>
                </c:pt>
                <c:pt idx="58">
                  <c:v>3.4541917160960121</c:v>
                </c:pt>
                <c:pt idx="59">
                  <c:v>3.4541917160960121</c:v>
                </c:pt>
                <c:pt idx="60">
                  <c:v>3.4541917160960121</c:v>
                </c:pt>
                <c:pt idx="61">
                  <c:v>3.4541917160960121</c:v>
                </c:pt>
                <c:pt idx="62">
                  <c:v>3.4541917160960121</c:v>
                </c:pt>
                <c:pt idx="63">
                  <c:v>3.4541917160960121</c:v>
                </c:pt>
                <c:pt idx="64">
                  <c:v>3.4541917160960121</c:v>
                </c:pt>
                <c:pt idx="65">
                  <c:v>3.4541917160960121</c:v>
                </c:pt>
                <c:pt idx="66">
                  <c:v>3.4541917160960121</c:v>
                </c:pt>
                <c:pt idx="67">
                  <c:v>3.4541917160960121</c:v>
                </c:pt>
                <c:pt idx="68">
                  <c:v>3.4541917160960121</c:v>
                </c:pt>
                <c:pt idx="69">
                  <c:v>3.4541917160960121</c:v>
                </c:pt>
                <c:pt idx="70">
                  <c:v>3.4541917160960121</c:v>
                </c:pt>
                <c:pt idx="71">
                  <c:v>3.4541917160960121</c:v>
                </c:pt>
                <c:pt idx="72">
                  <c:v>3.4541917160960121</c:v>
                </c:pt>
                <c:pt idx="73">
                  <c:v>3.4541917160960121</c:v>
                </c:pt>
                <c:pt idx="74">
                  <c:v>3.4541917160960121</c:v>
                </c:pt>
                <c:pt idx="75">
                  <c:v>3.4541917160960121</c:v>
                </c:pt>
                <c:pt idx="76">
                  <c:v>3.4541917160960121</c:v>
                </c:pt>
                <c:pt idx="77">
                  <c:v>3.4541917160960121</c:v>
                </c:pt>
                <c:pt idx="78">
                  <c:v>3.4541917160960121</c:v>
                </c:pt>
                <c:pt idx="79">
                  <c:v>3.4541917160960121</c:v>
                </c:pt>
                <c:pt idx="80">
                  <c:v>3.4541917160960121</c:v>
                </c:pt>
                <c:pt idx="81">
                  <c:v>3.4541917160960121</c:v>
                </c:pt>
                <c:pt idx="82">
                  <c:v>3.4541917160960121</c:v>
                </c:pt>
                <c:pt idx="83">
                  <c:v>3.4541917160960121</c:v>
                </c:pt>
                <c:pt idx="84">
                  <c:v>3.4541917160960121</c:v>
                </c:pt>
                <c:pt idx="85">
                  <c:v>3.4541917160960121</c:v>
                </c:pt>
                <c:pt idx="86">
                  <c:v>3.4541917160960121</c:v>
                </c:pt>
                <c:pt idx="87">
                  <c:v>3.4541917160960121</c:v>
                </c:pt>
                <c:pt idx="88">
                  <c:v>3.4541917160960121</c:v>
                </c:pt>
                <c:pt idx="89">
                  <c:v>3.4541917160960121</c:v>
                </c:pt>
                <c:pt idx="90">
                  <c:v>3.4541917160960121</c:v>
                </c:pt>
                <c:pt idx="91">
                  <c:v>3.4541917160960121</c:v>
                </c:pt>
                <c:pt idx="92">
                  <c:v>3.4541917160960121</c:v>
                </c:pt>
                <c:pt idx="93">
                  <c:v>3.4541917160960121</c:v>
                </c:pt>
                <c:pt idx="94">
                  <c:v>3.4541917160960121</c:v>
                </c:pt>
                <c:pt idx="95">
                  <c:v>3.4541917160960121</c:v>
                </c:pt>
                <c:pt idx="96">
                  <c:v>3.4541917160960121</c:v>
                </c:pt>
                <c:pt idx="97">
                  <c:v>3.4541917160960121</c:v>
                </c:pt>
                <c:pt idx="98">
                  <c:v>3.4541917160960121</c:v>
                </c:pt>
                <c:pt idx="99">
                  <c:v>3.4541917160960121</c:v>
                </c:pt>
                <c:pt idx="100">
                  <c:v>3.4541917160960121</c:v>
                </c:pt>
                <c:pt idx="101">
                  <c:v>3.4541917160960121</c:v>
                </c:pt>
                <c:pt idx="102">
                  <c:v>3.4541917160960121</c:v>
                </c:pt>
                <c:pt idx="103">
                  <c:v>3.4541917160960121</c:v>
                </c:pt>
                <c:pt idx="104">
                  <c:v>3.4541917160960121</c:v>
                </c:pt>
                <c:pt idx="105">
                  <c:v>3.4541917160960121</c:v>
                </c:pt>
                <c:pt idx="106">
                  <c:v>3.4541917160960121</c:v>
                </c:pt>
                <c:pt idx="107">
                  <c:v>3.4541917160960121</c:v>
                </c:pt>
                <c:pt idx="108">
                  <c:v>3.4541917160960121</c:v>
                </c:pt>
                <c:pt idx="109">
                  <c:v>3.4541917160960121</c:v>
                </c:pt>
                <c:pt idx="110">
                  <c:v>3.4541917160960121</c:v>
                </c:pt>
                <c:pt idx="111">
                  <c:v>3.4541917160960121</c:v>
                </c:pt>
                <c:pt idx="112">
                  <c:v>3.4541917160960121</c:v>
                </c:pt>
                <c:pt idx="113">
                  <c:v>3.4541917160960121</c:v>
                </c:pt>
                <c:pt idx="114">
                  <c:v>3.4541917160960121</c:v>
                </c:pt>
                <c:pt idx="115">
                  <c:v>3.4541917160960121</c:v>
                </c:pt>
                <c:pt idx="116">
                  <c:v>3.4541917160960121</c:v>
                </c:pt>
                <c:pt idx="117">
                  <c:v>3.4541917160960121</c:v>
                </c:pt>
                <c:pt idx="118">
                  <c:v>3.4541917160960121</c:v>
                </c:pt>
                <c:pt idx="119">
                  <c:v>3.4541917160960121</c:v>
                </c:pt>
                <c:pt idx="120">
                  <c:v>3.4541917160960121</c:v>
                </c:pt>
                <c:pt idx="121">
                  <c:v>3.4541917160960121</c:v>
                </c:pt>
                <c:pt idx="122">
                  <c:v>3.4541917160960121</c:v>
                </c:pt>
                <c:pt idx="123">
                  <c:v>3.4541917160960121</c:v>
                </c:pt>
                <c:pt idx="124">
                  <c:v>3.4541917160960121</c:v>
                </c:pt>
                <c:pt idx="125">
                  <c:v>3.4541917160960121</c:v>
                </c:pt>
                <c:pt idx="126">
                  <c:v>3.4541917160960121</c:v>
                </c:pt>
                <c:pt idx="127">
                  <c:v>3.4541917160960121</c:v>
                </c:pt>
                <c:pt idx="128">
                  <c:v>3.4541917160960121</c:v>
                </c:pt>
                <c:pt idx="129">
                  <c:v>3.4541917160960121</c:v>
                </c:pt>
                <c:pt idx="130">
                  <c:v>3.4541917160960121</c:v>
                </c:pt>
                <c:pt idx="131">
                  <c:v>3.4541917160960121</c:v>
                </c:pt>
                <c:pt idx="132">
                  <c:v>3.4541917160960121</c:v>
                </c:pt>
                <c:pt idx="133">
                  <c:v>3.4541917160960121</c:v>
                </c:pt>
                <c:pt idx="134">
                  <c:v>3.4541917160960121</c:v>
                </c:pt>
                <c:pt idx="135">
                  <c:v>3.4541917160960121</c:v>
                </c:pt>
                <c:pt idx="136">
                  <c:v>3.4541917160960121</c:v>
                </c:pt>
                <c:pt idx="137">
                  <c:v>3.4541917160960121</c:v>
                </c:pt>
                <c:pt idx="138">
                  <c:v>3.4541917160960121</c:v>
                </c:pt>
                <c:pt idx="139">
                  <c:v>3.4541917160960121</c:v>
                </c:pt>
                <c:pt idx="140">
                  <c:v>3.4541917160960121</c:v>
                </c:pt>
                <c:pt idx="141">
                  <c:v>3.4541917160960121</c:v>
                </c:pt>
                <c:pt idx="142">
                  <c:v>3.4541917160960121</c:v>
                </c:pt>
                <c:pt idx="143">
                  <c:v>3.4541917160960121</c:v>
                </c:pt>
                <c:pt idx="144">
                  <c:v>3.4541917160960121</c:v>
                </c:pt>
                <c:pt idx="145">
                  <c:v>3.4541917160960121</c:v>
                </c:pt>
                <c:pt idx="146">
                  <c:v>3.4541917160960121</c:v>
                </c:pt>
                <c:pt idx="147">
                  <c:v>3.4541917160960121</c:v>
                </c:pt>
                <c:pt idx="148">
                  <c:v>3.4541917160960121</c:v>
                </c:pt>
                <c:pt idx="149">
                  <c:v>3.4541917160960121</c:v>
                </c:pt>
                <c:pt idx="150">
                  <c:v>3.4541917160960121</c:v>
                </c:pt>
                <c:pt idx="151">
                  <c:v>3.4541917160960121</c:v>
                </c:pt>
                <c:pt idx="152">
                  <c:v>3.4541917160960121</c:v>
                </c:pt>
                <c:pt idx="153">
                  <c:v>3.4541917160960121</c:v>
                </c:pt>
                <c:pt idx="154">
                  <c:v>3.4541917160960121</c:v>
                </c:pt>
                <c:pt idx="155">
                  <c:v>3.4541917160960121</c:v>
                </c:pt>
                <c:pt idx="156">
                  <c:v>3.4541917160960121</c:v>
                </c:pt>
                <c:pt idx="157">
                  <c:v>3.4541917160960121</c:v>
                </c:pt>
                <c:pt idx="158">
                  <c:v>3.4541917160960121</c:v>
                </c:pt>
                <c:pt idx="159">
                  <c:v>3.4541917160960121</c:v>
                </c:pt>
                <c:pt idx="160">
                  <c:v>3.4541917160960121</c:v>
                </c:pt>
                <c:pt idx="161">
                  <c:v>3.4541917160960121</c:v>
                </c:pt>
                <c:pt idx="162">
                  <c:v>3.4541917160960121</c:v>
                </c:pt>
                <c:pt idx="163">
                  <c:v>3.4541917160960121</c:v>
                </c:pt>
                <c:pt idx="164">
                  <c:v>3.4541917160960121</c:v>
                </c:pt>
                <c:pt idx="165">
                  <c:v>3.4541917160960121</c:v>
                </c:pt>
                <c:pt idx="166">
                  <c:v>3.4541917160960121</c:v>
                </c:pt>
                <c:pt idx="167">
                  <c:v>3.4541917160960121</c:v>
                </c:pt>
                <c:pt idx="168">
                  <c:v>3.4541917160960121</c:v>
                </c:pt>
                <c:pt idx="169">
                  <c:v>3.4541917160960121</c:v>
                </c:pt>
                <c:pt idx="170">
                  <c:v>3.4541917160960121</c:v>
                </c:pt>
                <c:pt idx="171">
                  <c:v>3.4541917160960121</c:v>
                </c:pt>
                <c:pt idx="172">
                  <c:v>3.4541917160960121</c:v>
                </c:pt>
                <c:pt idx="173">
                  <c:v>3.4541917160960121</c:v>
                </c:pt>
                <c:pt idx="174">
                  <c:v>3.4541917160960121</c:v>
                </c:pt>
                <c:pt idx="175">
                  <c:v>3.4541917160960121</c:v>
                </c:pt>
                <c:pt idx="176">
                  <c:v>3.4541917160960121</c:v>
                </c:pt>
                <c:pt idx="177">
                  <c:v>3.4541917160960121</c:v>
                </c:pt>
                <c:pt idx="178">
                  <c:v>3.4541917160960121</c:v>
                </c:pt>
                <c:pt idx="179">
                  <c:v>3.4541917160960121</c:v>
                </c:pt>
                <c:pt idx="180">
                  <c:v>3.4541917160960121</c:v>
                </c:pt>
                <c:pt idx="181">
                  <c:v>3.4541917160960121</c:v>
                </c:pt>
                <c:pt idx="182">
                  <c:v>3.4541917160960121</c:v>
                </c:pt>
                <c:pt idx="183">
                  <c:v>3.4541917160960121</c:v>
                </c:pt>
                <c:pt idx="184">
                  <c:v>3.4541917160960121</c:v>
                </c:pt>
                <c:pt idx="185">
                  <c:v>3.4541917160960121</c:v>
                </c:pt>
                <c:pt idx="186">
                  <c:v>3.4541917160960121</c:v>
                </c:pt>
                <c:pt idx="187">
                  <c:v>3.4541917160960121</c:v>
                </c:pt>
                <c:pt idx="188">
                  <c:v>3.4541917160960121</c:v>
                </c:pt>
                <c:pt idx="189">
                  <c:v>3.4541917160960121</c:v>
                </c:pt>
                <c:pt idx="190">
                  <c:v>3.4541917160960121</c:v>
                </c:pt>
                <c:pt idx="191">
                  <c:v>3.4541917160960121</c:v>
                </c:pt>
                <c:pt idx="192">
                  <c:v>3.4541917160960121</c:v>
                </c:pt>
                <c:pt idx="193">
                  <c:v>3.4541917160960121</c:v>
                </c:pt>
                <c:pt idx="194">
                  <c:v>3.4541917160960121</c:v>
                </c:pt>
                <c:pt idx="195">
                  <c:v>3.4541917160960121</c:v>
                </c:pt>
                <c:pt idx="196">
                  <c:v>3.4541917160960121</c:v>
                </c:pt>
                <c:pt idx="197">
                  <c:v>3.4541917160960121</c:v>
                </c:pt>
                <c:pt idx="198">
                  <c:v>3.4541917160960121</c:v>
                </c:pt>
                <c:pt idx="199">
                  <c:v>3.4541917160960121</c:v>
                </c:pt>
                <c:pt idx="200">
                  <c:v>3.4541917160960121</c:v>
                </c:pt>
                <c:pt idx="201">
                  <c:v>3.4541917160960121</c:v>
                </c:pt>
                <c:pt idx="202">
                  <c:v>3.4541917160960121</c:v>
                </c:pt>
                <c:pt idx="203">
                  <c:v>3.4541917160960121</c:v>
                </c:pt>
                <c:pt idx="204">
                  <c:v>3.4541917160960121</c:v>
                </c:pt>
                <c:pt idx="205">
                  <c:v>3.4541917160960121</c:v>
                </c:pt>
                <c:pt idx="206">
                  <c:v>3.4541917160960121</c:v>
                </c:pt>
                <c:pt idx="207">
                  <c:v>3.4541917160960121</c:v>
                </c:pt>
                <c:pt idx="208">
                  <c:v>3.4541917160960121</c:v>
                </c:pt>
                <c:pt idx="209">
                  <c:v>3.4541917160960121</c:v>
                </c:pt>
                <c:pt idx="210">
                  <c:v>3.4541917160960121</c:v>
                </c:pt>
                <c:pt idx="211">
                  <c:v>3.4541917160960121</c:v>
                </c:pt>
                <c:pt idx="212">
                  <c:v>3.4541917160960121</c:v>
                </c:pt>
                <c:pt idx="213">
                  <c:v>3.4541917160960121</c:v>
                </c:pt>
                <c:pt idx="214">
                  <c:v>3.4541917160960121</c:v>
                </c:pt>
                <c:pt idx="215">
                  <c:v>3.4541917160960121</c:v>
                </c:pt>
                <c:pt idx="216">
                  <c:v>3.4541917160960121</c:v>
                </c:pt>
                <c:pt idx="217">
                  <c:v>3.4541917160960121</c:v>
                </c:pt>
                <c:pt idx="218">
                  <c:v>3.4541917160960121</c:v>
                </c:pt>
                <c:pt idx="219">
                  <c:v>3.4541917160960121</c:v>
                </c:pt>
                <c:pt idx="220">
                  <c:v>3.4541917160960121</c:v>
                </c:pt>
                <c:pt idx="221">
                  <c:v>3.4541917160960121</c:v>
                </c:pt>
                <c:pt idx="222">
                  <c:v>3.4541917160960121</c:v>
                </c:pt>
                <c:pt idx="223">
                  <c:v>3.4541917160960121</c:v>
                </c:pt>
                <c:pt idx="224">
                  <c:v>3.4541917160960121</c:v>
                </c:pt>
                <c:pt idx="225">
                  <c:v>3.4541917160960121</c:v>
                </c:pt>
                <c:pt idx="226">
                  <c:v>3.4541917160960121</c:v>
                </c:pt>
                <c:pt idx="227">
                  <c:v>3.4541917160960121</c:v>
                </c:pt>
                <c:pt idx="228">
                  <c:v>3.4541917160960121</c:v>
                </c:pt>
                <c:pt idx="229">
                  <c:v>3.4541917160960121</c:v>
                </c:pt>
                <c:pt idx="230">
                  <c:v>3.4541917160960121</c:v>
                </c:pt>
                <c:pt idx="231">
                  <c:v>3.4541917160960121</c:v>
                </c:pt>
                <c:pt idx="232">
                  <c:v>3.4541917160960121</c:v>
                </c:pt>
                <c:pt idx="233">
                  <c:v>3.4541917160960121</c:v>
                </c:pt>
                <c:pt idx="234">
                  <c:v>3.4541917160960121</c:v>
                </c:pt>
                <c:pt idx="235">
                  <c:v>3.4541917160960121</c:v>
                </c:pt>
                <c:pt idx="236">
                  <c:v>3.4541917160960121</c:v>
                </c:pt>
                <c:pt idx="237">
                  <c:v>3.4541917160960121</c:v>
                </c:pt>
                <c:pt idx="238">
                  <c:v>3.4541917160960121</c:v>
                </c:pt>
                <c:pt idx="239">
                  <c:v>3.4541917160960121</c:v>
                </c:pt>
                <c:pt idx="240">
                  <c:v>3.4541917160960121</c:v>
                </c:pt>
                <c:pt idx="241">
                  <c:v>3.4541917160960121</c:v>
                </c:pt>
                <c:pt idx="242">
                  <c:v>3.4541917160960121</c:v>
                </c:pt>
                <c:pt idx="243">
                  <c:v>3.4541917160960121</c:v>
                </c:pt>
                <c:pt idx="244">
                  <c:v>3.4541917160960121</c:v>
                </c:pt>
                <c:pt idx="245">
                  <c:v>3.4541917160960121</c:v>
                </c:pt>
                <c:pt idx="246">
                  <c:v>3.4541917160960121</c:v>
                </c:pt>
                <c:pt idx="247">
                  <c:v>3.4541917160960121</c:v>
                </c:pt>
                <c:pt idx="248">
                  <c:v>3.4541917160960121</c:v>
                </c:pt>
                <c:pt idx="249">
                  <c:v>3.4541917160960121</c:v>
                </c:pt>
                <c:pt idx="250">
                  <c:v>3.4541917160960121</c:v>
                </c:pt>
                <c:pt idx="251">
                  <c:v>3.4541917160960121</c:v>
                </c:pt>
                <c:pt idx="252">
                  <c:v>3.4541917160960121</c:v>
                </c:pt>
                <c:pt idx="253">
                  <c:v>3.4541917160960121</c:v>
                </c:pt>
                <c:pt idx="254">
                  <c:v>3.4541917160960121</c:v>
                </c:pt>
                <c:pt idx="255">
                  <c:v>3.4541917160960121</c:v>
                </c:pt>
                <c:pt idx="256">
                  <c:v>3.4541917160960121</c:v>
                </c:pt>
                <c:pt idx="257">
                  <c:v>3.4541917160960121</c:v>
                </c:pt>
                <c:pt idx="258">
                  <c:v>3.4541917160960121</c:v>
                </c:pt>
                <c:pt idx="259">
                  <c:v>3.4541917160960121</c:v>
                </c:pt>
                <c:pt idx="260">
                  <c:v>3.4541917160960121</c:v>
                </c:pt>
                <c:pt idx="261">
                  <c:v>3.4541917160960121</c:v>
                </c:pt>
                <c:pt idx="262">
                  <c:v>3.4541917160960121</c:v>
                </c:pt>
                <c:pt idx="263">
                  <c:v>3.4541917160960121</c:v>
                </c:pt>
                <c:pt idx="264">
                  <c:v>3.4541917160960121</c:v>
                </c:pt>
                <c:pt idx="265">
                  <c:v>3.4541917160960121</c:v>
                </c:pt>
                <c:pt idx="266">
                  <c:v>3.4541917160960121</c:v>
                </c:pt>
                <c:pt idx="267">
                  <c:v>3.4541917160960121</c:v>
                </c:pt>
                <c:pt idx="268">
                  <c:v>3.4541917160960121</c:v>
                </c:pt>
                <c:pt idx="269">
                  <c:v>3.4541917160960121</c:v>
                </c:pt>
                <c:pt idx="270">
                  <c:v>3.4541917160960121</c:v>
                </c:pt>
                <c:pt idx="271">
                  <c:v>3.4541917160960121</c:v>
                </c:pt>
                <c:pt idx="272">
                  <c:v>3.4541917160960121</c:v>
                </c:pt>
                <c:pt idx="273">
                  <c:v>3.4541917160960121</c:v>
                </c:pt>
                <c:pt idx="274">
                  <c:v>3.4541917160960121</c:v>
                </c:pt>
                <c:pt idx="275">
                  <c:v>3.4541917160960121</c:v>
                </c:pt>
                <c:pt idx="276">
                  <c:v>3.4541917160960121</c:v>
                </c:pt>
                <c:pt idx="277">
                  <c:v>3.4541917160960121</c:v>
                </c:pt>
                <c:pt idx="278">
                  <c:v>3.4541917160960121</c:v>
                </c:pt>
                <c:pt idx="279">
                  <c:v>3.4541917160960121</c:v>
                </c:pt>
                <c:pt idx="280">
                  <c:v>3.4541917160960121</c:v>
                </c:pt>
                <c:pt idx="281">
                  <c:v>3.4541917160960121</c:v>
                </c:pt>
                <c:pt idx="282">
                  <c:v>3.4541917160960121</c:v>
                </c:pt>
                <c:pt idx="283">
                  <c:v>3.4541917160960121</c:v>
                </c:pt>
                <c:pt idx="284">
                  <c:v>3.4541917160960121</c:v>
                </c:pt>
                <c:pt idx="285">
                  <c:v>3.4541917160960121</c:v>
                </c:pt>
                <c:pt idx="286">
                  <c:v>3.4541917160960121</c:v>
                </c:pt>
                <c:pt idx="287">
                  <c:v>3.4541917160960121</c:v>
                </c:pt>
                <c:pt idx="288">
                  <c:v>3.4541917160960121</c:v>
                </c:pt>
                <c:pt idx="289">
                  <c:v>3.4541917160960121</c:v>
                </c:pt>
                <c:pt idx="290">
                  <c:v>3.4541917160960121</c:v>
                </c:pt>
                <c:pt idx="291">
                  <c:v>3.4541917160960121</c:v>
                </c:pt>
                <c:pt idx="292">
                  <c:v>3.4541917160960121</c:v>
                </c:pt>
                <c:pt idx="293">
                  <c:v>3.4541917160960121</c:v>
                </c:pt>
                <c:pt idx="294">
                  <c:v>3.4541917160960121</c:v>
                </c:pt>
                <c:pt idx="295">
                  <c:v>3.4541917160960121</c:v>
                </c:pt>
                <c:pt idx="296">
                  <c:v>3.4541917160960121</c:v>
                </c:pt>
                <c:pt idx="297">
                  <c:v>3.4541917160960121</c:v>
                </c:pt>
                <c:pt idx="298">
                  <c:v>3.4541917160960121</c:v>
                </c:pt>
                <c:pt idx="299">
                  <c:v>3.4541917160960121</c:v>
                </c:pt>
                <c:pt idx="300">
                  <c:v>3.4541917160960121</c:v>
                </c:pt>
                <c:pt idx="301">
                  <c:v>3.4541917160960121</c:v>
                </c:pt>
                <c:pt idx="302">
                  <c:v>3.4541917160960121</c:v>
                </c:pt>
                <c:pt idx="303">
                  <c:v>3.4541917160960121</c:v>
                </c:pt>
                <c:pt idx="304">
                  <c:v>3.4541917160960121</c:v>
                </c:pt>
                <c:pt idx="305">
                  <c:v>3.4541917160960121</c:v>
                </c:pt>
                <c:pt idx="306">
                  <c:v>3.4541917160960121</c:v>
                </c:pt>
                <c:pt idx="307">
                  <c:v>3.4541917160960121</c:v>
                </c:pt>
                <c:pt idx="308">
                  <c:v>3.4541917160960121</c:v>
                </c:pt>
                <c:pt idx="309">
                  <c:v>3.4541917160960121</c:v>
                </c:pt>
                <c:pt idx="310">
                  <c:v>3.4541917160960121</c:v>
                </c:pt>
                <c:pt idx="311">
                  <c:v>3.4541917160960121</c:v>
                </c:pt>
                <c:pt idx="312">
                  <c:v>3.4541917160960121</c:v>
                </c:pt>
                <c:pt idx="313">
                  <c:v>3.4541917160960121</c:v>
                </c:pt>
                <c:pt idx="314">
                  <c:v>3.4541917160960121</c:v>
                </c:pt>
                <c:pt idx="315">
                  <c:v>3.4541917160960121</c:v>
                </c:pt>
                <c:pt idx="316">
                  <c:v>3.4541917160960121</c:v>
                </c:pt>
                <c:pt idx="317">
                  <c:v>3.4541917160960121</c:v>
                </c:pt>
                <c:pt idx="318">
                  <c:v>3.4541917160960121</c:v>
                </c:pt>
                <c:pt idx="319">
                  <c:v>3.4541917160960121</c:v>
                </c:pt>
                <c:pt idx="320">
                  <c:v>3.4541917160960121</c:v>
                </c:pt>
                <c:pt idx="321">
                  <c:v>3.4541917160960121</c:v>
                </c:pt>
                <c:pt idx="322">
                  <c:v>3.4541917160960121</c:v>
                </c:pt>
                <c:pt idx="323">
                  <c:v>3.4541917160960121</c:v>
                </c:pt>
                <c:pt idx="324">
                  <c:v>3.4541917160960121</c:v>
                </c:pt>
                <c:pt idx="325">
                  <c:v>3.4541917160960121</c:v>
                </c:pt>
                <c:pt idx="326">
                  <c:v>3.4541917160960121</c:v>
                </c:pt>
                <c:pt idx="327">
                  <c:v>3.4541917160960121</c:v>
                </c:pt>
                <c:pt idx="328">
                  <c:v>3.4541917160960121</c:v>
                </c:pt>
                <c:pt idx="329">
                  <c:v>3.4541917160960121</c:v>
                </c:pt>
                <c:pt idx="330">
                  <c:v>3.4541917160960121</c:v>
                </c:pt>
                <c:pt idx="331">
                  <c:v>3.4541917160960121</c:v>
                </c:pt>
                <c:pt idx="332">
                  <c:v>3.4541917160960121</c:v>
                </c:pt>
                <c:pt idx="333">
                  <c:v>3.4541917160960121</c:v>
                </c:pt>
                <c:pt idx="334">
                  <c:v>3.4541917160960121</c:v>
                </c:pt>
                <c:pt idx="335">
                  <c:v>3.4541917160960121</c:v>
                </c:pt>
                <c:pt idx="336">
                  <c:v>3.4541917160960121</c:v>
                </c:pt>
                <c:pt idx="337">
                  <c:v>3.4541917160960121</c:v>
                </c:pt>
                <c:pt idx="338">
                  <c:v>3.4541917160960121</c:v>
                </c:pt>
                <c:pt idx="339">
                  <c:v>3.4541917160960121</c:v>
                </c:pt>
                <c:pt idx="340">
                  <c:v>3.4541917160960121</c:v>
                </c:pt>
                <c:pt idx="341">
                  <c:v>3.4541917160960121</c:v>
                </c:pt>
                <c:pt idx="342">
                  <c:v>3.4541917160960121</c:v>
                </c:pt>
                <c:pt idx="343">
                  <c:v>3.4541917160960121</c:v>
                </c:pt>
                <c:pt idx="344">
                  <c:v>3.4541917160960121</c:v>
                </c:pt>
                <c:pt idx="345">
                  <c:v>3.4541917160960121</c:v>
                </c:pt>
                <c:pt idx="346">
                  <c:v>3.4541917160960121</c:v>
                </c:pt>
                <c:pt idx="347">
                  <c:v>3.4541917160960121</c:v>
                </c:pt>
                <c:pt idx="348">
                  <c:v>3.4541917160960121</c:v>
                </c:pt>
                <c:pt idx="349">
                  <c:v>3.4541917160960121</c:v>
                </c:pt>
                <c:pt idx="350">
                  <c:v>3.4541917160960121</c:v>
                </c:pt>
                <c:pt idx="351">
                  <c:v>3.4541917160960121</c:v>
                </c:pt>
                <c:pt idx="352">
                  <c:v>3.4541917160960121</c:v>
                </c:pt>
                <c:pt idx="353">
                  <c:v>3.4541917160960121</c:v>
                </c:pt>
                <c:pt idx="354">
                  <c:v>3.4541917160960121</c:v>
                </c:pt>
                <c:pt idx="355">
                  <c:v>3.4541917160960121</c:v>
                </c:pt>
                <c:pt idx="356">
                  <c:v>3.4541917160960121</c:v>
                </c:pt>
                <c:pt idx="357">
                  <c:v>3.4541917160960121</c:v>
                </c:pt>
                <c:pt idx="358">
                  <c:v>3.4541917160960121</c:v>
                </c:pt>
                <c:pt idx="359">
                  <c:v>3.4541917160960121</c:v>
                </c:pt>
                <c:pt idx="360">
                  <c:v>3.4541917160960121</c:v>
                </c:pt>
                <c:pt idx="361">
                  <c:v>3.4541917160960121</c:v>
                </c:pt>
                <c:pt idx="362">
                  <c:v>3.4541917160960121</c:v>
                </c:pt>
                <c:pt idx="363">
                  <c:v>3.4541917160960121</c:v>
                </c:pt>
                <c:pt idx="364">
                  <c:v>3.4541917160960121</c:v>
                </c:pt>
                <c:pt idx="365">
                  <c:v>3.4541917160960121</c:v>
                </c:pt>
                <c:pt idx="366">
                  <c:v>3.4541917160960121</c:v>
                </c:pt>
                <c:pt idx="367">
                  <c:v>3.4541917160960121</c:v>
                </c:pt>
                <c:pt idx="368">
                  <c:v>3.4541917160960121</c:v>
                </c:pt>
                <c:pt idx="369">
                  <c:v>3.4541917160960121</c:v>
                </c:pt>
                <c:pt idx="370">
                  <c:v>3.4541917160960121</c:v>
                </c:pt>
                <c:pt idx="371">
                  <c:v>3.4541917160960121</c:v>
                </c:pt>
                <c:pt idx="372">
                  <c:v>3.4541917160960121</c:v>
                </c:pt>
                <c:pt idx="373">
                  <c:v>3.4541917160960121</c:v>
                </c:pt>
                <c:pt idx="374">
                  <c:v>3.4541917160960121</c:v>
                </c:pt>
                <c:pt idx="375">
                  <c:v>3.4541917160960121</c:v>
                </c:pt>
                <c:pt idx="376">
                  <c:v>3.4541917160960121</c:v>
                </c:pt>
                <c:pt idx="377">
                  <c:v>3.4541917160960121</c:v>
                </c:pt>
                <c:pt idx="378">
                  <c:v>3.4541917160960121</c:v>
                </c:pt>
                <c:pt idx="379">
                  <c:v>3.4541917160960121</c:v>
                </c:pt>
                <c:pt idx="380">
                  <c:v>3.4541917160960121</c:v>
                </c:pt>
                <c:pt idx="381">
                  <c:v>3.4541917160960121</c:v>
                </c:pt>
                <c:pt idx="382">
                  <c:v>3.4541917160960121</c:v>
                </c:pt>
                <c:pt idx="383">
                  <c:v>3.4541917160960121</c:v>
                </c:pt>
                <c:pt idx="384">
                  <c:v>3.4541917160960121</c:v>
                </c:pt>
                <c:pt idx="385">
                  <c:v>3.4541917160960121</c:v>
                </c:pt>
                <c:pt idx="386">
                  <c:v>3.4541917160960121</c:v>
                </c:pt>
                <c:pt idx="387">
                  <c:v>3.4541917160960121</c:v>
                </c:pt>
                <c:pt idx="388">
                  <c:v>3.4541917160960121</c:v>
                </c:pt>
                <c:pt idx="389">
                  <c:v>3.4541917160960121</c:v>
                </c:pt>
                <c:pt idx="390">
                  <c:v>3.4541917160960121</c:v>
                </c:pt>
                <c:pt idx="391">
                  <c:v>3.4541917160960121</c:v>
                </c:pt>
                <c:pt idx="392">
                  <c:v>3.4541917160960121</c:v>
                </c:pt>
                <c:pt idx="393">
                  <c:v>3.4541917160960121</c:v>
                </c:pt>
                <c:pt idx="394">
                  <c:v>3.4541917160960121</c:v>
                </c:pt>
                <c:pt idx="395">
                  <c:v>3.4541917160960121</c:v>
                </c:pt>
                <c:pt idx="396">
                  <c:v>3.4541917160960121</c:v>
                </c:pt>
                <c:pt idx="397">
                  <c:v>3.4541917160960121</c:v>
                </c:pt>
                <c:pt idx="398">
                  <c:v>3.4541917160960121</c:v>
                </c:pt>
                <c:pt idx="399">
                  <c:v>3.4541917160960121</c:v>
                </c:pt>
                <c:pt idx="400">
                  <c:v>3.4541917160960121</c:v>
                </c:pt>
                <c:pt idx="401">
                  <c:v>3.4541917160960121</c:v>
                </c:pt>
                <c:pt idx="402">
                  <c:v>3.4541917160960121</c:v>
                </c:pt>
                <c:pt idx="403">
                  <c:v>3.4541917160960121</c:v>
                </c:pt>
                <c:pt idx="404">
                  <c:v>3.4541917160960121</c:v>
                </c:pt>
                <c:pt idx="405">
                  <c:v>3.4541917160960121</c:v>
                </c:pt>
                <c:pt idx="406">
                  <c:v>3.4541917160960121</c:v>
                </c:pt>
                <c:pt idx="407">
                  <c:v>3.4541917160960121</c:v>
                </c:pt>
                <c:pt idx="408">
                  <c:v>3.4541917160960121</c:v>
                </c:pt>
                <c:pt idx="409">
                  <c:v>3.4541917160960121</c:v>
                </c:pt>
                <c:pt idx="410">
                  <c:v>3.4541917160960121</c:v>
                </c:pt>
                <c:pt idx="411">
                  <c:v>3.4541917160960121</c:v>
                </c:pt>
                <c:pt idx="412">
                  <c:v>3.4541917160960121</c:v>
                </c:pt>
                <c:pt idx="413">
                  <c:v>3.4541917160960121</c:v>
                </c:pt>
                <c:pt idx="414">
                  <c:v>3.4541917160960121</c:v>
                </c:pt>
                <c:pt idx="415">
                  <c:v>3.4541917160960121</c:v>
                </c:pt>
                <c:pt idx="416">
                  <c:v>3.4541917160960121</c:v>
                </c:pt>
                <c:pt idx="417">
                  <c:v>3.4541917160960121</c:v>
                </c:pt>
                <c:pt idx="418">
                  <c:v>3.4541917160960121</c:v>
                </c:pt>
                <c:pt idx="419">
                  <c:v>3.4541917160960121</c:v>
                </c:pt>
                <c:pt idx="420">
                  <c:v>3.4541917160960121</c:v>
                </c:pt>
                <c:pt idx="421">
                  <c:v>3.4541917160960121</c:v>
                </c:pt>
                <c:pt idx="422">
                  <c:v>3.4541917160960121</c:v>
                </c:pt>
                <c:pt idx="423">
                  <c:v>3.4541917160960121</c:v>
                </c:pt>
                <c:pt idx="424">
                  <c:v>3.4541917160960121</c:v>
                </c:pt>
                <c:pt idx="425">
                  <c:v>3.4541917160960121</c:v>
                </c:pt>
                <c:pt idx="426">
                  <c:v>3.4541917160960121</c:v>
                </c:pt>
                <c:pt idx="427">
                  <c:v>3.4541917160960121</c:v>
                </c:pt>
                <c:pt idx="428">
                  <c:v>3.4541917160960121</c:v>
                </c:pt>
                <c:pt idx="429">
                  <c:v>3.4541917160960121</c:v>
                </c:pt>
                <c:pt idx="430">
                  <c:v>3.4541917160960121</c:v>
                </c:pt>
                <c:pt idx="431">
                  <c:v>3.4541917160960121</c:v>
                </c:pt>
                <c:pt idx="432">
                  <c:v>3.4541917160960121</c:v>
                </c:pt>
                <c:pt idx="433">
                  <c:v>3.4541917160960121</c:v>
                </c:pt>
                <c:pt idx="434">
                  <c:v>3.4541917160960121</c:v>
                </c:pt>
                <c:pt idx="435">
                  <c:v>3.4541917160960121</c:v>
                </c:pt>
                <c:pt idx="436">
                  <c:v>3.4541917160960121</c:v>
                </c:pt>
                <c:pt idx="437">
                  <c:v>3.4541917160960121</c:v>
                </c:pt>
                <c:pt idx="438">
                  <c:v>3.4541917160960121</c:v>
                </c:pt>
                <c:pt idx="439">
                  <c:v>3.4541917160960121</c:v>
                </c:pt>
                <c:pt idx="440">
                  <c:v>3.4541917160960121</c:v>
                </c:pt>
                <c:pt idx="441">
                  <c:v>3.4541917160960121</c:v>
                </c:pt>
                <c:pt idx="442">
                  <c:v>3.4541917160960121</c:v>
                </c:pt>
                <c:pt idx="443">
                  <c:v>3.4541917160960121</c:v>
                </c:pt>
                <c:pt idx="444">
                  <c:v>3.4541917160960121</c:v>
                </c:pt>
                <c:pt idx="445">
                  <c:v>3.4541917160960121</c:v>
                </c:pt>
                <c:pt idx="446">
                  <c:v>3.4541917160960121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49F-41CA-8682-5CB4FE58F860}"/>
            </c:ext>
          </c:extLst>
        </c:ser>
        <c:ser>
          <c:idx val="3"/>
          <c:order val="3"/>
          <c:tx>
            <c:v>UAL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'pH meter #2__083118AM'!$K$2:$K$448</c:f>
              <c:numCache>
                <c:formatCode>0.00</c:formatCode>
                <c:ptCount val="447"/>
                <c:pt idx="0">
                  <c:v>3.5785726048269013</c:v>
                </c:pt>
                <c:pt idx="1">
                  <c:v>3.5785726048269013</c:v>
                </c:pt>
                <c:pt idx="2">
                  <c:v>3.5785726048269013</c:v>
                </c:pt>
                <c:pt idx="3">
                  <c:v>3.5785726048269013</c:v>
                </c:pt>
                <c:pt idx="4">
                  <c:v>3.5785726048269013</c:v>
                </c:pt>
                <c:pt idx="5">
                  <c:v>3.5785726048269013</c:v>
                </c:pt>
                <c:pt idx="6">
                  <c:v>3.5785726048269013</c:v>
                </c:pt>
                <c:pt idx="7">
                  <c:v>3.5785726048269013</c:v>
                </c:pt>
                <c:pt idx="8">
                  <c:v>3.5785726048269013</c:v>
                </c:pt>
                <c:pt idx="9">
                  <c:v>3.5785726048269013</c:v>
                </c:pt>
                <c:pt idx="10">
                  <c:v>3.5785726048269013</c:v>
                </c:pt>
                <c:pt idx="11">
                  <c:v>3.5785726048269013</c:v>
                </c:pt>
                <c:pt idx="12">
                  <c:v>3.5785726048269013</c:v>
                </c:pt>
                <c:pt idx="13">
                  <c:v>3.5785726048269013</c:v>
                </c:pt>
                <c:pt idx="14">
                  <c:v>3.5785726048269013</c:v>
                </c:pt>
                <c:pt idx="15">
                  <c:v>3.5785726048269013</c:v>
                </c:pt>
                <c:pt idx="16">
                  <c:v>3.5785726048269013</c:v>
                </c:pt>
                <c:pt idx="17">
                  <c:v>3.5785726048269013</c:v>
                </c:pt>
                <c:pt idx="18">
                  <c:v>3.5785726048269013</c:v>
                </c:pt>
                <c:pt idx="19">
                  <c:v>3.5785726048269013</c:v>
                </c:pt>
                <c:pt idx="20">
                  <c:v>3.5785726048269013</c:v>
                </c:pt>
                <c:pt idx="21">
                  <c:v>3.5785726048269013</c:v>
                </c:pt>
                <c:pt idx="22">
                  <c:v>3.5785726048269013</c:v>
                </c:pt>
                <c:pt idx="23">
                  <c:v>3.5785726048269013</c:v>
                </c:pt>
                <c:pt idx="24">
                  <c:v>3.5785726048269013</c:v>
                </c:pt>
                <c:pt idx="25">
                  <c:v>3.5785726048269013</c:v>
                </c:pt>
                <c:pt idx="26">
                  <c:v>3.5785726048269013</c:v>
                </c:pt>
                <c:pt idx="27">
                  <c:v>3.5785726048269013</c:v>
                </c:pt>
                <c:pt idx="28">
                  <c:v>3.5785726048269013</c:v>
                </c:pt>
                <c:pt idx="29">
                  <c:v>3.5785726048269013</c:v>
                </c:pt>
                <c:pt idx="30">
                  <c:v>3.5785726048269013</c:v>
                </c:pt>
                <c:pt idx="31">
                  <c:v>3.5785726048269013</c:v>
                </c:pt>
                <c:pt idx="32">
                  <c:v>3.5785726048269013</c:v>
                </c:pt>
                <c:pt idx="33">
                  <c:v>3.5785726048269013</c:v>
                </c:pt>
                <c:pt idx="34">
                  <c:v>3.5785726048269013</c:v>
                </c:pt>
                <c:pt idx="35">
                  <c:v>3.5785726048269013</c:v>
                </c:pt>
                <c:pt idx="36">
                  <c:v>3.5785726048269013</c:v>
                </c:pt>
                <c:pt idx="37">
                  <c:v>3.5785726048269013</c:v>
                </c:pt>
                <c:pt idx="38">
                  <c:v>3.5785726048269013</c:v>
                </c:pt>
                <c:pt idx="39">
                  <c:v>3.5785726048269013</c:v>
                </c:pt>
                <c:pt idx="40">
                  <c:v>3.5785726048269013</c:v>
                </c:pt>
                <c:pt idx="41">
                  <c:v>3.5785726048269013</c:v>
                </c:pt>
                <c:pt idx="42">
                  <c:v>3.5785726048269013</c:v>
                </c:pt>
                <c:pt idx="43">
                  <c:v>3.5785726048269013</c:v>
                </c:pt>
                <c:pt idx="44">
                  <c:v>3.5785726048269013</c:v>
                </c:pt>
                <c:pt idx="45">
                  <c:v>3.5785726048269013</c:v>
                </c:pt>
                <c:pt idx="46">
                  <c:v>3.5785726048269013</c:v>
                </c:pt>
                <c:pt idx="47">
                  <c:v>3.5785726048269013</c:v>
                </c:pt>
                <c:pt idx="48">
                  <c:v>3.5785726048269013</c:v>
                </c:pt>
                <c:pt idx="49">
                  <c:v>3.5785726048269013</c:v>
                </c:pt>
                <c:pt idx="50">
                  <c:v>3.5785726048269013</c:v>
                </c:pt>
                <c:pt idx="51">
                  <c:v>3.5785726048269013</c:v>
                </c:pt>
                <c:pt idx="52">
                  <c:v>3.5785726048269013</c:v>
                </c:pt>
                <c:pt idx="53">
                  <c:v>3.5785726048269013</c:v>
                </c:pt>
                <c:pt idx="54">
                  <c:v>3.5785726048269013</c:v>
                </c:pt>
                <c:pt idx="55">
                  <c:v>3.5785726048269013</c:v>
                </c:pt>
                <c:pt idx="56">
                  <c:v>3.5785726048269013</c:v>
                </c:pt>
                <c:pt idx="57">
                  <c:v>3.5785726048269013</c:v>
                </c:pt>
                <c:pt idx="58">
                  <c:v>3.5785726048269013</c:v>
                </c:pt>
                <c:pt idx="59">
                  <c:v>3.5785726048269013</c:v>
                </c:pt>
                <c:pt idx="60">
                  <c:v>3.5785726048269013</c:v>
                </c:pt>
                <c:pt idx="61">
                  <c:v>3.5785726048269013</c:v>
                </c:pt>
                <c:pt idx="62">
                  <c:v>3.5785726048269013</c:v>
                </c:pt>
                <c:pt idx="63">
                  <c:v>3.5785726048269013</c:v>
                </c:pt>
                <c:pt idx="64">
                  <c:v>3.5785726048269013</c:v>
                </c:pt>
                <c:pt idx="65">
                  <c:v>3.5785726048269013</c:v>
                </c:pt>
                <c:pt idx="66">
                  <c:v>3.5785726048269013</c:v>
                </c:pt>
                <c:pt idx="67">
                  <c:v>3.5785726048269013</c:v>
                </c:pt>
                <c:pt idx="68">
                  <c:v>3.5785726048269013</c:v>
                </c:pt>
                <c:pt idx="69">
                  <c:v>3.5785726048269013</c:v>
                </c:pt>
                <c:pt idx="70">
                  <c:v>3.5785726048269013</c:v>
                </c:pt>
                <c:pt idx="71">
                  <c:v>3.5785726048269013</c:v>
                </c:pt>
                <c:pt idx="72">
                  <c:v>3.5785726048269013</c:v>
                </c:pt>
                <c:pt idx="73">
                  <c:v>3.5785726048269013</c:v>
                </c:pt>
                <c:pt idx="74">
                  <c:v>3.5785726048269013</c:v>
                </c:pt>
                <c:pt idx="75">
                  <c:v>3.5785726048269013</c:v>
                </c:pt>
                <c:pt idx="76">
                  <c:v>3.5785726048269013</c:v>
                </c:pt>
                <c:pt idx="77">
                  <c:v>3.5785726048269013</c:v>
                </c:pt>
                <c:pt idx="78">
                  <c:v>3.5785726048269013</c:v>
                </c:pt>
                <c:pt idx="79">
                  <c:v>3.5785726048269013</c:v>
                </c:pt>
                <c:pt idx="80">
                  <c:v>3.5785726048269013</c:v>
                </c:pt>
                <c:pt idx="81">
                  <c:v>3.5785726048269013</c:v>
                </c:pt>
                <c:pt idx="82">
                  <c:v>3.5785726048269013</c:v>
                </c:pt>
                <c:pt idx="83">
                  <c:v>3.5785726048269013</c:v>
                </c:pt>
                <c:pt idx="84">
                  <c:v>3.5785726048269013</c:v>
                </c:pt>
                <c:pt idx="85">
                  <c:v>3.5785726048269013</c:v>
                </c:pt>
                <c:pt idx="86">
                  <c:v>3.5785726048269013</c:v>
                </c:pt>
                <c:pt idx="87">
                  <c:v>3.5785726048269013</c:v>
                </c:pt>
                <c:pt idx="88">
                  <c:v>3.5785726048269013</c:v>
                </c:pt>
                <c:pt idx="89">
                  <c:v>3.5785726048269013</c:v>
                </c:pt>
                <c:pt idx="90">
                  <c:v>3.5785726048269013</c:v>
                </c:pt>
                <c:pt idx="91">
                  <c:v>3.5785726048269013</c:v>
                </c:pt>
                <c:pt idx="92">
                  <c:v>3.5785726048269013</c:v>
                </c:pt>
                <c:pt idx="93">
                  <c:v>3.5785726048269013</c:v>
                </c:pt>
                <c:pt idx="94">
                  <c:v>3.5785726048269013</c:v>
                </c:pt>
                <c:pt idx="95">
                  <c:v>3.5785726048269013</c:v>
                </c:pt>
                <c:pt idx="96">
                  <c:v>3.5785726048269013</c:v>
                </c:pt>
                <c:pt idx="97">
                  <c:v>3.5785726048269013</c:v>
                </c:pt>
                <c:pt idx="98">
                  <c:v>3.5785726048269013</c:v>
                </c:pt>
                <c:pt idx="99">
                  <c:v>3.5785726048269013</c:v>
                </c:pt>
                <c:pt idx="100">
                  <c:v>3.5785726048269013</c:v>
                </c:pt>
                <c:pt idx="101">
                  <c:v>3.5785726048269013</c:v>
                </c:pt>
                <c:pt idx="102">
                  <c:v>3.5785726048269013</c:v>
                </c:pt>
                <c:pt idx="103">
                  <c:v>3.5785726048269013</c:v>
                </c:pt>
                <c:pt idx="104">
                  <c:v>3.5785726048269013</c:v>
                </c:pt>
                <c:pt idx="105">
                  <c:v>3.5785726048269013</c:v>
                </c:pt>
                <c:pt idx="106">
                  <c:v>3.5785726048269013</c:v>
                </c:pt>
                <c:pt idx="107">
                  <c:v>3.5785726048269013</c:v>
                </c:pt>
                <c:pt idx="108">
                  <c:v>3.5785726048269013</c:v>
                </c:pt>
                <c:pt idx="109">
                  <c:v>3.5785726048269013</c:v>
                </c:pt>
                <c:pt idx="110">
                  <c:v>3.5785726048269013</c:v>
                </c:pt>
                <c:pt idx="111">
                  <c:v>3.5785726048269013</c:v>
                </c:pt>
                <c:pt idx="112">
                  <c:v>3.5785726048269013</c:v>
                </c:pt>
                <c:pt idx="113">
                  <c:v>3.5785726048269013</c:v>
                </c:pt>
                <c:pt idx="114">
                  <c:v>3.5785726048269013</c:v>
                </c:pt>
                <c:pt idx="115">
                  <c:v>3.5785726048269013</c:v>
                </c:pt>
                <c:pt idx="116">
                  <c:v>3.5785726048269013</c:v>
                </c:pt>
                <c:pt idx="117">
                  <c:v>3.5785726048269013</c:v>
                </c:pt>
                <c:pt idx="118">
                  <c:v>3.5785726048269013</c:v>
                </c:pt>
                <c:pt idx="119">
                  <c:v>3.5785726048269013</c:v>
                </c:pt>
                <c:pt idx="120">
                  <c:v>3.5785726048269013</c:v>
                </c:pt>
                <c:pt idx="121">
                  <c:v>3.5785726048269013</c:v>
                </c:pt>
                <c:pt idx="122">
                  <c:v>3.5785726048269013</c:v>
                </c:pt>
                <c:pt idx="123">
                  <c:v>3.5785726048269013</c:v>
                </c:pt>
                <c:pt idx="124">
                  <c:v>3.5785726048269013</c:v>
                </c:pt>
                <c:pt idx="125">
                  <c:v>3.5785726048269013</c:v>
                </c:pt>
                <c:pt idx="126">
                  <c:v>3.5785726048269013</c:v>
                </c:pt>
                <c:pt idx="127">
                  <c:v>3.5785726048269013</c:v>
                </c:pt>
                <c:pt idx="128">
                  <c:v>3.5785726048269013</c:v>
                </c:pt>
                <c:pt idx="129">
                  <c:v>3.5785726048269013</c:v>
                </c:pt>
                <c:pt idx="130">
                  <c:v>3.5785726048269013</c:v>
                </c:pt>
                <c:pt idx="131">
                  <c:v>3.5785726048269013</c:v>
                </c:pt>
                <c:pt idx="132">
                  <c:v>3.5785726048269013</c:v>
                </c:pt>
                <c:pt idx="133">
                  <c:v>3.5785726048269013</c:v>
                </c:pt>
                <c:pt idx="134">
                  <c:v>3.5785726048269013</c:v>
                </c:pt>
                <c:pt idx="135">
                  <c:v>3.5785726048269013</c:v>
                </c:pt>
                <c:pt idx="136">
                  <c:v>3.5785726048269013</c:v>
                </c:pt>
                <c:pt idx="137">
                  <c:v>3.5785726048269013</c:v>
                </c:pt>
                <c:pt idx="138">
                  <c:v>3.5785726048269013</c:v>
                </c:pt>
                <c:pt idx="139">
                  <c:v>3.5785726048269013</c:v>
                </c:pt>
                <c:pt idx="140">
                  <c:v>3.5785726048269013</c:v>
                </c:pt>
                <c:pt idx="141">
                  <c:v>3.5785726048269013</c:v>
                </c:pt>
                <c:pt idx="142">
                  <c:v>3.5785726048269013</c:v>
                </c:pt>
                <c:pt idx="143">
                  <c:v>3.5785726048269013</c:v>
                </c:pt>
                <c:pt idx="144">
                  <c:v>3.5785726048269013</c:v>
                </c:pt>
                <c:pt idx="145">
                  <c:v>3.5785726048269013</c:v>
                </c:pt>
                <c:pt idx="146">
                  <c:v>3.5785726048269013</c:v>
                </c:pt>
                <c:pt idx="147">
                  <c:v>3.5785726048269013</c:v>
                </c:pt>
                <c:pt idx="148">
                  <c:v>3.5785726048269013</c:v>
                </c:pt>
                <c:pt idx="149">
                  <c:v>3.5785726048269013</c:v>
                </c:pt>
                <c:pt idx="150">
                  <c:v>3.5785726048269013</c:v>
                </c:pt>
                <c:pt idx="151">
                  <c:v>3.5785726048269013</c:v>
                </c:pt>
                <c:pt idx="152">
                  <c:v>3.5785726048269013</c:v>
                </c:pt>
                <c:pt idx="153">
                  <c:v>3.5785726048269013</c:v>
                </c:pt>
                <c:pt idx="154">
                  <c:v>3.5785726048269013</c:v>
                </c:pt>
                <c:pt idx="155">
                  <c:v>3.5785726048269013</c:v>
                </c:pt>
                <c:pt idx="156">
                  <c:v>3.5785726048269013</c:v>
                </c:pt>
                <c:pt idx="157">
                  <c:v>3.5785726048269013</c:v>
                </c:pt>
                <c:pt idx="158">
                  <c:v>3.5785726048269013</c:v>
                </c:pt>
                <c:pt idx="159">
                  <c:v>3.5785726048269013</c:v>
                </c:pt>
                <c:pt idx="160">
                  <c:v>3.5785726048269013</c:v>
                </c:pt>
                <c:pt idx="161">
                  <c:v>3.5785726048269013</c:v>
                </c:pt>
                <c:pt idx="162">
                  <c:v>3.5785726048269013</c:v>
                </c:pt>
                <c:pt idx="163">
                  <c:v>3.5785726048269013</c:v>
                </c:pt>
                <c:pt idx="164">
                  <c:v>3.5785726048269013</c:v>
                </c:pt>
                <c:pt idx="165">
                  <c:v>3.5785726048269013</c:v>
                </c:pt>
                <c:pt idx="166">
                  <c:v>3.5785726048269013</c:v>
                </c:pt>
                <c:pt idx="167">
                  <c:v>3.5785726048269013</c:v>
                </c:pt>
                <c:pt idx="168">
                  <c:v>3.5785726048269013</c:v>
                </c:pt>
                <c:pt idx="169">
                  <c:v>3.5785726048269013</c:v>
                </c:pt>
                <c:pt idx="170">
                  <c:v>3.5785726048269013</c:v>
                </c:pt>
                <c:pt idx="171">
                  <c:v>3.5785726048269013</c:v>
                </c:pt>
                <c:pt idx="172">
                  <c:v>3.5785726048269013</c:v>
                </c:pt>
                <c:pt idx="173">
                  <c:v>3.5785726048269013</c:v>
                </c:pt>
                <c:pt idx="174">
                  <c:v>3.5785726048269013</c:v>
                </c:pt>
                <c:pt idx="175">
                  <c:v>3.5785726048269013</c:v>
                </c:pt>
                <c:pt idx="176">
                  <c:v>3.5785726048269013</c:v>
                </c:pt>
                <c:pt idx="177">
                  <c:v>3.5785726048269013</c:v>
                </c:pt>
                <c:pt idx="178">
                  <c:v>3.5785726048269013</c:v>
                </c:pt>
                <c:pt idx="179">
                  <c:v>3.5785726048269013</c:v>
                </c:pt>
                <c:pt idx="180">
                  <c:v>3.5785726048269013</c:v>
                </c:pt>
                <c:pt idx="181">
                  <c:v>3.5785726048269013</c:v>
                </c:pt>
                <c:pt idx="182">
                  <c:v>3.5785726048269013</c:v>
                </c:pt>
                <c:pt idx="183">
                  <c:v>3.5785726048269013</c:v>
                </c:pt>
                <c:pt idx="184">
                  <c:v>3.5785726048269013</c:v>
                </c:pt>
                <c:pt idx="185">
                  <c:v>3.5785726048269013</c:v>
                </c:pt>
                <c:pt idx="186">
                  <c:v>3.5785726048269013</c:v>
                </c:pt>
                <c:pt idx="187">
                  <c:v>3.5785726048269013</c:v>
                </c:pt>
                <c:pt idx="188">
                  <c:v>3.5785726048269013</c:v>
                </c:pt>
                <c:pt idx="189">
                  <c:v>3.5785726048269013</c:v>
                </c:pt>
                <c:pt idx="190">
                  <c:v>3.5785726048269013</c:v>
                </c:pt>
                <c:pt idx="191">
                  <c:v>3.5785726048269013</c:v>
                </c:pt>
                <c:pt idx="192">
                  <c:v>3.5785726048269013</c:v>
                </c:pt>
                <c:pt idx="193">
                  <c:v>3.5785726048269013</c:v>
                </c:pt>
                <c:pt idx="194">
                  <c:v>3.5785726048269013</c:v>
                </c:pt>
                <c:pt idx="195">
                  <c:v>3.5785726048269013</c:v>
                </c:pt>
                <c:pt idx="196">
                  <c:v>3.5785726048269013</c:v>
                </c:pt>
                <c:pt idx="197">
                  <c:v>3.5785726048269013</c:v>
                </c:pt>
                <c:pt idx="198">
                  <c:v>3.5785726048269013</c:v>
                </c:pt>
                <c:pt idx="199">
                  <c:v>3.5785726048269013</c:v>
                </c:pt>
                <c:pt idx="200">
                  <c:v>3.5785726048269013</c:v>
                </c:pt>
                <c:pt idx="201">
                  <c:v>3.5785726048269013</c:v>
                </c:pt>
                <c:pt idx="202">
                  <c:v>3.5785726048269013</c:v>
                </c:pt>
                <c:pt idx="203">
                  <c:v>3.5785726048269013</c:v>
                </c:pt>
                <c:pt idx="204">
                  <c:v>3.5785726048269013</c:v>
                </c:pt>
                <c:pt idx="205">
                  <c:v>3.5785726048269013</c:v>
                </c:pt>
                <c:pt idx="206">
                  <c:v>3.5785726048269013</c:v>
                </c:pt>
                <c:pt idx="207">
                  <c:v>3.5785726048269013</c:v>
                </c:pt>
                <c:pt idx="208">
                  <c:v>3.5785726048269013</c:v>
                </c:pt>
                <c:pt idx="209">
                  <c:v>3.5785726048269013</c:v>
                </c:pt>
                <c:pt idx="210">
                  <c:v>3.5785726048269013</c:v>
                </c:pt>
                <c:pt idx="211">
                  <c:v>3.5785726048269013</c:v>
                </c:pt>
                <c:pt idx="212">
                  <c:v>3.5785726048269013</c:v>
                </c:pt>
                <c:pt idx="213">
                  <c:v>3.5785726048269013</c:v>
                </c:pt>
                <c:pt idx="214">
                  <c:v>3.5785726048269013</c:v>
                </c:pt>
                <c:pt idx="215">
                  <c:v>3.5785726048269013</c:v>
                </c:pt>
                <c:pt idx="216">
                  <c:v>3.5785726048269013</c:v>
                </c:pt>
                <c:pt idx="217">
                  <c:v>3.5785726048269013</c:v>
                </c:pt>
                <c:pt idx="218">
                  <c:v>3.5785726048269013</c:v>
                </c:pt>
                <c:pt idx="219">
                  <c:v>3.5785726048269013</c:v>
                </c:pt>
                <c:pt idx="220">
                  <c:v>3.5785726048269013</c:v>
                </c:pt>
                <c:pt idx="221">
                  <c:v>3.5785726048269013</c:v>
                </c:pt>
                <c:pt idx="222">
                  <c:v>3.5785726048269013</c:v>
                </c:pt>
                <c:pt idx="223">
                  <c:v>3.5785726048269013</c:v>
                </c:pt>
                <c:pt idx="224">
                  <c:v>3.5785726048269013</c:v>
                </c:pt>
                <c:pt idx="225">
                  <c:v>3.5785726048269013</c:v>
                </c:pt>
                <c:pt idx="226">
                  <c:v>3.5785726048269013</c:v>
                </c:pt>
                <c:pt idx="227">
                  <c:v>3.5785726048269013</c:v>
                </c:pt>
                <c:pt idx="228">
                  <c:v>3.5785726048269013</c:v>
                </c:pt>
                <c:pt idx="229">
                  <c:v>3.5785726048269013</c:v>
                </c:pt>
                <c:pt idx="230">
                  <c:v>3.5785726048269013</c:v>
                </c:pt>
                <c:pt idx="231">
                  <c:v>3.5785726048269013</c:v>
                </c:pt>
                <c:pt idx="232">
                  <c:v>3.5785726048269013</c:v>
                </c:pt>
                <c:pt idx="233">
                  <c:v>3.5785726048269013</c:v>
                </c:pt>
                <c:pt idx="234">
                  <c:v>3.5785726048269013</c:v>
                </c:pt>
                <c:pt idx="235">
                  <c:v>3.5785726048269013</c:v>
                </c:pt>
                <c:pt idx="236">
                  <c:v>3.5785726048269013</c:v>
                </c:pt>
                <c:pt idx="237">
                  <c:v>3.5785726048269013</c:v>
                </c:pt>
                <c:pt idx="238">
                  <c:v>3.5785726048269013</c:v>
                </c:pt>
                <c:pt idx="239">
                  <c:v>3.5785726048269013</c:v>
                </c:pt>
                <c:pt idx="240">
                  <c:v>3.5785726048269013</c:v>
                </c:pt>
                <c:pt idx="241">
                  <c:v>3.5785726048269013</c:v>
                </c:pt>
                <c:pt idx="242">
                  <c:v>3.5785726048269013</c:v>
                </c:pt>
                <c:pt idx="243">
                  <c:v>3.5785726048269013</c:v>
                </c:pt>
                <c:pt idx="244">
                  <c:v>3.5785726048269013</c:v>
                </c:pt>
                <c:pt idx="245">
                  <c:v>3.5785726048269013</c:v>
                </c:pt>
                <c:pt idx="246">
                  <c:v>3.5785726048269013</c:v>
                </c:pt>
                <c:pt idx="247">
                  <c:v>3.5785726048269013</c:v>
                </c:pt>
                <c:pt idx="248">
                  <c:v>3.5785726048269013</c:v>
                </c:pt>
                <c:pt idx="249">
                  <c:v>3.5785726048269013</c:v>
                </c:pt>
                <c:pt idx="250">
                  <c:v>3.5785726048269013</c:v>
                </c:pt>
                <c:pt idx="251">
                  <c:v>3.5785726048269013</c:v>
                </c:pt>
                <c:pt idx="252">
                  <c:v>3.5785726048269013</c:v>
                </c:pt>
                <c:pt idx="253">
                  <c:v>3.5785726048269013</c:v>
                </c:pt>
                <c:pt idx="254">
                  <c:v>3.5785726048269013</c:v>
                </c:pt>
                <c:pt idx="255">
                  <c:v>3.5785726048269013</c:v>
                </c:pt>
                <c:pt idx="256">
                  <c:v>3.5785726048269013</c:v>
                </c:pt>
                <c:pt idx="257">
                  <c:v>3.5785726048269013</c:v>
                </c:pt>
                <c:pt idx="258">
                  <c:v>3.5785726048269013</c:v>
                </c:pt>
                <c:pt idx="259">
                  <c:v>3.5785726048269013</c:v>
                </c:pt>
                <c:pt idx="260">
                  <c:v>3.5785726048269013</c:v>
                </c:pt>
                <c:pt idx="261">
                  <c:v>3.5785726048269013</c:v>
                </c:pt>
                <c:pt idx="262">
                  <c:v>3.5785726048269013</c:v>
                </c:pt>
                <c:pt idx="263">
                  <c:v>3.5785726048269013</c:v>
                </c:pt>
                <c:pt idx="264">
                  <c:v>3.5785726048269013</c:v>
                </c:pt>
                <c:pt idx="265">
                  <c:v>3.5785726048269013</c:v>
                </c:pt>
                <c:pt idx="266">
                  <c:v>3.5785726048269013</c:v>
                </c:pt>
                <c:pt idx="267">
                  <c:v>3.5785726048269013</c:v>
                </c:pt>
                <c:pt idx="268">
                  <c:v>3.5785726048269013</c:v>
                </c:pt>
                <c:pt idx="269">
                  <c:v>3.5785726048269013</c:v>
                </c:pt>
                <c:pt idx="270">
                  <c:v>3.5785726048269013</c:v>
                </c:pt>
                <c:pt idx="271">
                  <c:v>3.5785726048269013</c:v>
                </c:pt>
                <c:pt idx="272">
                  <c:v>3.5785726048269013</c:v>
                </c:pt>
                <c:pt idx="273">
                  <c:v>3.5785726048269013</c:v>
                </c:pt>
                <c:pt idx="274">
                  <c:v>3.5785726048269013</c:v>
                </c:pt>
                <c:pt idx="275">
                  <c:v>3.5785726048269013</c:v>
                </c:pt>
                <c:pt idx="276">
                  <c:v>3.5785726048269013</c:v>
                </c:pt>
                <c:pt idx="277">
                  <c:v>3.5785726048269013</c:v>
                </c:pt>
                <c:pt idx="278">
                  <c:v>3.5785726048269013</c:v>
                </c:pt>
                <c:pt idx="279">
                  <c:v>3.5785726048269013</c:v>
                </c:pt>
                <c:pt idx="280">
                  <c:v>3.5785726048269013</c:v>
                </c:pt>
                <c:pt idx="281">
                  <c:v>3.5785726048269013</c:v>
                </c:pt>
                <c:pt idx="282">
                  <c:v>3.5785726048269013</c:v>
                </c:pt>
                <c:pt idx="283">
                  <c:v>3.5785726048269013</c:v>
                </c:pt>
                <c:pt idx="284">
                  <c:v>3.5785726048269013</c:v>
                </c:pt>
                <c:pt idx="285">
                  <c:v>3.5785726048269013</c:v>
                </c:pt>
                <c:pt idx="286">
                  <c:v>3.5785726048269013</c:v>
                </c:pt>
                <c:pt idx="287">
                  <c:v>3.5785726048269013</c:v>
                </c:pt>
                <c:pt idx="288">
                  <c:v>3.5785726048269013</c:v>
                </c:pt>
                <c:pt idx="289">
                  <c:v>3.5785726048269013</c:v>
                </c:pt>
                <c:pt idx="290">
                  <c:v>3.5785726048269013</c:v>
                </c:pt>
                <c:pt idx="291">
                  <c:v>3.5785726048269013</c:v>
                </c:pt>
                <c:pt idx="292">
                  <c:v>3.5785726048269013</c:v>
                </c:pt>
                <c:pt idx="293">
                  <c:v>3.5785726048269013</c:v>
                </c:pt>
                <c:pt idx="294">
                  <c:v>3.5785726048269013</c:v>
                </c:pt>
                <c:pt idx="295">
                  <c:v>3.5785726048269013</c:v>
                </c:pt>
                <c:pt idx="296">
                  <c:v>3.5785726048269013</c:v>
                </c:pt>
                <c:pt idx="297">
                  <c:v>3.5785726048269013</c:v>
                </c:pt>
                <c:pt idx="298">
                  <c:v>3.5785726048269013</c:v>
                </c:pt>
                <c:pt idx="299">
                  <c:v>3.5785726048269013</c:v>
                </c:pt>
                <c:pt idx="300">
                  <c:v>3.5785726048269013</c:v>
                </c:pt>
                <c:pt idx="301">
                  <c:v>3.5785726048269013</c:v>
                </c:pt>
                <c:pt idx="302">
                  <c:v>3.5785726048269013</c:v>
                </c:pt>
                <c:pt idx="303">
                  <c:v>3.5785726048269013</c:v>
                </c:pt>
                <c:pt idx="304">
                  <c:v>3.5785726048269013</c:v>
                </c:pt>
                <c:pt idx="305">
                  <c:v>3.5785726048269013</c:v>
                </c:pt>
                <c:pt idx="306">
                  <c:v>3.5785726048269013</c:v>
                </c:pt>
                <c:pt idx="307">
                  <c:v>3.5785726048269013</c:v>
                </c:pt>
                <c:pt idx="308">
                  <c:v>3.5785726048269013</c:v>
                </c:pt>
                <c:pt idx="309">
                  <c:v>3.5785726048269013</c:v>
                </c:pt>
                <c:pt idx="310">
                  <c:v>3.5785726048269013</c:v>
                </c:pt>
                <c:pt idx="311">
                  <c:v>3.5785726048269013</c:v>
                </c:pt>
                <c:pt idx="312">
                  <c:v>3.5785726048269013</c:v>
                </c:pt>
                <c:pt idx="313">
                  <c:v>3.5785726048269013</c:v>
                </c:pt>
                <c:pt idx="314">
                  <c:v>3.5785726048269013</c:v>
                </c:pt>
                <c:pt idx="315">
                  <c:v>3.5785726048269013</c:v>
                </c:pt>
                <c:pt idx="316">
                  <c:v>3.5785726048269013</c:v>
                </c:pt>
                <c:pt idx="317">
                  <c:v>3.5785726048269013</c:v>
                </c:pt>
                <c:pt idx="318">
                  <c:v>3.5785726048269013</c:v>
                </c:pt>
                <c:pt idx="319">
                  <c:v>3.5785726048269013</c:v>
                </c:pt>
                <c:pt idx="320">
                  <c:v>3.5785726048269013</c:v>
                </c:pt>
                <c:pt idx="321">
                  <c:v>3.5785726048269013</c:v>
                </c:pt>
                <c:pt idx="322">
                  <c:v>3.5785726048269013</c:v>
                </c:pt>
                <c:pt idx="323">
                  <c:v>3.5785726048269013</c:v>
                </c:pt>
                <c:pt idx="324">
                  <c:v>3.5785726048269013</c:v>
                </c:pt>
                <c:pt idx="325">
                  <c:v>3.5785726048269013</c:v>
                </c:pt>
                <c:pt idx="326">
                  <c:v>3.5785726048269013</c:v>
                </c:pt>
                <c:pt idx="327">
                  <c:v>3.5785726048269013</c:v>
                </c:pt>
                <c:pt idx="328">
                  <c:v>3.5785726048269013</c:v>
                </c:pt>
                <c:pt idx="329">
                  <c:v>3.5785726048269013</c:v>
                </c:pt>
                <c:pt idx="330">
                  <c:v>3.5785726048269013</c:v>
                </c:pt>
                <c:pt idx="331">
                  <c:v>3.5785726048269013</c:v>
                </c:pt>
                <c:pt idx="332">
                  <c:v>3.5785726048269013</c:v>
                </c:pt>
                <c:pt idx="333">
                  <c:v>3.5785726048269013</c:v>
                </c:pt>
                <c:pt idx="334">
                  <c:v>3.5785726048269013</c:v>
                </c:pt>
                <c:pt idx="335">
                  <c:v>3.5785726048269013</c:v>
                </c:pt>
                <c:pt idx="336">
                  <c:v>3.5785726048269013</c:v>
                </c:pt>
                <c:pt idx="337">
                  <c:v>3.5785726048269013</c:v>
                </c:pt>
                <c:pt idx="338">
                  <c:v>3.5785726048269013</c:v>
                </c:pt>
                <c:pt idx="339">
                  <c:v>3.5785726048269013</c:v>
                </c:pt>
                <c:pt idx="340">
                  <c:v>3.5785726048269013</c:v>
                </c:pt>
                <c:pt idx="341">
                  <c:v>3.5785726048269013</c:v>
                </c:pt>
                <c:pt idx="342">
                  <c:v>3.5785726048269013</c:v>
                </c:pt>
                <c:pt idx="343">
                  <c:v>3.5785726048269013</c:v>
                </c:pt>
                <c:pt idx="344">
                  <c:v>3.5785726048269013</c:v>
                </c:pt>
                <c:pt idx="345">
                  <c:v>3.5785726048269013</c:v>
                </c:pt>
                <c:pt idx="346">
                  <c:v>3.5785726048269013</c:v>
                </c:pt>
                <c:pt idx="347">
                  <c:v>3.5785726048269013</c:v>
                </c:pt>
                <c:pt idx="348">
                  <c:v>3.5785726048269013</c:v>
                </c:pt>
                <c:pt idx="349">
                  <c:v>3.5785726048269013</c:v>
                </c:pt>
                <c:pt idx="350">
                  <c:v>3.5785726048269013</c:v>
                </c:pt>
                <c:pt idx="351">
                  <c:v>3.5785726048269013</c:v>
                </c:pt>
                <c:pt idx="352">
                  <c:v>3.5785726048269013</c:v>
                </c:pt>
                <c:pt idx="353">
                  <c:v>3.5785726048269013</c:v>
                </c:pt>
                <c:pt idx="354">
                  <c:v>3.5785726048269013</c:v>
                </c:pt>
                <c:pt idx="355">
                  <c:v>3.5785726048269013</c:v>
                </c:pt>
                <c:pt idx="356">
                  <c:v>3.5785726048269013</c:v>
                </c:pt>
                <c:pt idx="357">
                  <c:v>3.5785726048269013</c:v>
                </c:pt>
                <c:pt idx="358">
                  <c:v>3.5785726048269013</c:v>
                </c:pt>
                <c:pt idx="359">
                  <c:v>3.5785726048269013</c:v>
                </c:pt>
                <c:pt idx="360">
                  <c:v>3.5785726048269013</c:v>
                </c:pt>
                <c:pt idx="361">
                  <c:v>3.5785726048269013</c:v>
                </c:pt>
                <c:pt idx="362">
                  <c:v>3.5785726048269013</c:v>
                </c:pt>
                <c:pt idx="363">
                  <c:v>3.5785726048269013</c:v>
                </c:pt>
                <c:pt idx="364">
                  <c:v>3.5785726048269013</c:v>
                </c:pt>
                <c:pt idx="365">
                  <c:v>3.5785726048269013</c:v>
                </c:pt>
                <c:pt idx="366">
                  <c:v>3.5785726048269013</c:v>
                </c:pt>
                <c:pt idx="367">
                  <c:v>3.5785726048269013</c:v>
                </c:pt>
                <c:pt idx="368">
                  <c:v>3.5785726048269013</c:v>
                </c:pt>
                <c:pt idx="369">
                  <c:v>3.5785726048269013</c:v>
                </c:pt>
                <c:pt idx="370">
                  <c:v>3.5785726048269013</c:v>
                </c:pt>
                <c:pt idx="371">
                  <c:v>3.5785726048269013</c:v>
                </c:pt>
                <c:pt idx="372">
                  <c:v>3.5785726048269013</c:v>
                </c:pt>
                <c:pt idx="373">
                  <c:v>3.5785726048269013</c:v>
                </c:pt>
                <c:pt idx="374">
                  <c:v>3.5785726048269013</c:v>
                </c:pt>
                <c:pt idx="375">
                  <c:v>3.5785726048269013</c:v>
                </c:pt>
                <c:pt idx="376">
                  <c:v>3.5785726048269013</c:v>
                </c:pt>
                <c:pt idx="377">
                  <c:v>3.5785726048269013</c:v>
                </c:pt>
                <c:pt idx="378">
                  <c:v>3.5785726048269013</c:v>
                </c:pt>
                <c:pt idx="379">
                  <c:v>3.5785726048269013</c:v>
                </c:pt>
                <c:pt idx="380">
                  <c:v>3.5785726048269013</c:v>
                </c:pt>
                <c:pt idx="381">
                  <c:v>3.5785726048269013</c:v>
                </c:pt>
                <c:pt idx="382">
                  <c:v>3.5785726048269013</c:v>
                </c:pt>
                <c:pt idx="383">
                  <c:v>3.5785726048269013</c:v>
                </c:pt>
                <c:pt idx="384">
                  <c:v>3.5785726048269013</c:v>
                </c:pt>
                <c:pt idx="385">
                  <c:v>3.5785726048269013</c:v>
                </c:pt>
                <c:pt idx="386">
                  <c:v>3.5785726048269013</c:v>
                </c:pt>
                <c:pt idx="387">
                  <c:v>3.5785726048269013</c:v>
                </c:pt>
                <c:pt idx="388">
                  <c:v>3.5785726048269013</c:v>
                </c:pt>
                <c:pt idx="389">
                  <c:v>3.5785726048269013</c:v>
                </c:pt>
                <c:pt idx="390">
                  <c:v>3.5785726048269013</c:v>
                </c:pt>
                <c:pt idx="391">
                  <c:v>3.5785726048269013</c:v>
                </c:pt>
                <c:pt idx="392">
                  <c:v>3.5785726048269013</c:v>
                </c:pt>
                <c:pt idx="393">
                  <c:v>3.5785726048269013</c:v>
                </c:pt>
                <c:pt idx="394">
                  <c:v>3.5785726048269013</c:v>
                </c:pt>
                <c:pt idx="395">
                  <c:v>3.5785726048269013</c:v>
                </c:pt>
                <c:pt idx="396">
                  <c:v>3.5785726048269013</c:v>
                </c:pt>
                <c:pt idx="397">
                  <c:v>3.5785726048269013</c:v>
                </c:pt>
                <c:pt idx="398">
                  <c:v>3.5785726048269013</c:v>
                </c:pt>
                <c:pt idx="399">
                  <c:v>3.5785726048269013</c:v>
                </c:pt>
                <c:pt idx="400">
                  <c:v>3.5785726048269013</c:v>
                </c:pt>
                <c:pt idx="401">
                  <c:v>3.5785726048269013</c:v>
                </c:pt>
                <c:pt idx="402">
                  <c:v>3.5785726048269013</c:v>
                </c:pt>
                <c:pt idx="403">
                  <c:v>3.5785726048269013</c:v>
                </c:pt>
                <c:pt idx="404">
                  <c:v>3.5785726048269013</c:v>
                </c:pt>
                <c:pt idx="405">
                  <c:v>3.5785726048269013</c:v>
                </c:pt>
                <c:pt idx="406">
                  <c:v>3.5785726048269013</c:v>
                </c:pt>
                <c:pt idx="407">
                  <c:v>3.5785726048269013</c:v>
                </c:pt>
                <c:pt idx="408">
                  <c:v>3.5785726048269013</c:v>
                </c:pt>
                <c:pt idx="409">
                  <c:v>3.5785726048269013</c:v>
                </c:pt>
                <c:pt idx="410">
                  <c:v>3.5785726048269013</c:v>
                </c:pt>
                <c:pt idx="411">
                  <c:v>3.5785726048269013</c:v>
                </c:pt>
                <c:pt idx="412">
                  <c:v>3.5785726048269013</c:v>
                </c:pt>
                <c:pt idx="413">
                  <c:v>3.5785726048269013</c:v>
                </c:pt>
                <c:pt idx="414">
                  <c:v>3.5785726048269013</c:v>
                </c:pt>
                <c:pt idx="415">
                  <c:v>3.5785726048269013</c:v>
                </c:pt>
                <c:pt idx="416">
                  <c:v>3.5785726048269013</c:v>
                </c:pt>
                <c:pt idx="417">
                  <c:v>3.5785726048269013</c:v>
                </c:pt>
                <c:pt idx="418">
                  <c:v>3.5785726048269013</c:v>
                </c:pt>
                <c:pt idx="419">
                  <c:v>3.5785726048269013</c:v>
                </c:pt>
                <c:pt idx="420">
                  <c:v>3.5785726048269013</c:v>
                </c:pt>
                <c:pt idx="421">
                  <c:v>3.5785726048269013</c:v>
                </c:pt>
                <c:pt idx="422">
                  <c:v>3.5785726048269013</c:v>
                </c:pt>
                <c:pt idx="423">
                  <c:v>3.5785726048269013</c:v>
                </c:pt>
                <c:pt idx="424">
                  <c:v>3.5785726048269013</c:v>
                </c:pt>
                <c:pt idx="425">
                  <c:v>3.5785726048269013</c:v>
                </c:pt>
                <c:pt idx="426">
                  <c:v>3.5785726048269013</c:v>
                </c:pt>
                <c:pt idx="427">
                  <c:v>3.5785726048269013</c:v>
                </c:pt>
                <c:pt idx="428">
                  <c:v>3.5785726048269013</c:v>
                </c:pt>
                <c:pt idx="429">
                  <c:v>3.5785726048269013</c:v>
                </c:pt>
                <c:pt idx="430">
                  <c:v>3.5785726048269013</c:v>
                </c:pt>
                <c:pt idx="431">
                  <c:v>3.5785726048269013</c:v>
                </c:pt>
                <c:pt idx="432">
                  <c:v>3.5785726048269013</c:v>
                </c:pt>
                <c:pt idx="433">
                  <c:v>3.5785726048269013</c:v>
                </c:pt>
                <c:pt idx="434">
                  <c:v>3.5785726048269013</c:v>
                </c:pt>
                <c:pt idx="435">
                  <c:v>3.5785726048269013</c:v>
                </c:pt>
                <c:pt idx="436">
                  <c:v>3.5785726048269013</c:v>
                </c:pt>
                <c:pt idx="437">
                  <c:v>3.5785726048269013</c:v>
                </c:pt>
                <c:pt idx="438">
                  <c:v>3.5785726048269013</c:v>
                </c:pt>
                <c:pt idx="439">
                  <c:v>3.5785726048269013</c:v>
                </c:pt>
                <c:pt idx="440">
                  <c:v>3.5785726048269013</c:v>
                </c:pt>
                <c:pt idx="441">
                  <c:v>3.5785726048269013</c:v>
                </c:pt>
                <c:pt idx="442">
                  <c:v>3.5785726048269013</c:v>
                </c:pt>
                <c:pt idx="443">
                  <c:v>3.5785726048269013</c:v>
                </c:pt>
                <c:pt idx="444">
                  <c:v>3.5785726048269013</c:v>
                </c:pt>
                <c:pt idx="445">
                  <c:v>3.5785726048269013</c:v>
                </c:pt>
                <c:pt idx="446">
                  <c:v>3.5785726048269013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49F-41CA-8682-5CB4FE58F860}"/>
            </c:ext>
          </c:extLst>
        </c:ser>
        <c:ser>
          <c:idx val="4"/>
          <c:order val="4"/>
          <c:tx>
            <c:v>LAL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'pH meter #2__083118AM'!$L$2:$L$448</c:f>
              <c:numCache>
                <c:formatCode>0.00</c:formatCode>
                <c:ptCount val="447"/>
                <c:pt idx="0">
                  <c:v>3.4293155383498344</c:v>
                </c:pt>
                <c:pt idx="1">
                  <c:v>3.4293155383498344</c:v>
                </c:pt>
                <c:pt idx="2">
                  <c:v>3.4293155383498344</c:v>
                </c:pt>
                <c:pt idx="3">
                  <c:v>3.4293155383498344</c:v>
                </c:pt>
                <c:pt idx="4">
                  <c:v>3.4293155383498344</c:v>
                </c:pt>
                <c:pt idx="5">
                  <c:v>3.4293155383498344</c:v>
                </c:pt>
                <c:pt idx="6">
                  <c:v>3.4293155383498344</c:v>
                </c:pt>
                <c:pt idx="7">
                  <c:v>3.4293155383498344</c:v>
                </c:pt>
                <c:pt idx="8">
                  <c:v>3.4293155383498344</c:v>
                </c:pt>
                <c:pt idx="9">
                  <c:v>3.4293155383498344</c:v>
                </c:pt>
                <c:pt idx="10">
                  <c:v>3.4293155383498344</c:v>
                </c:pt>
                <c:pt idx="11">
                  <c:v>3.4293155383498344</c:v>
                </c:pt>
                <c:pt idx="12">
                  <c:v>3.4293155383498344</c:v>
                </c:pt>
                <c:pt idx="13">
                  <c:v>3.4293155383498344</c:v>
                </c:pt>
                <c:pt idx="14">
                  <c:v>3.4293155383498344</c:v>
                </c:pt>
                <c:pt idx="15">
                  <c:v>3.4293155383498344</c:v>
                </c:pt>
                <c:pt idx="16">
                  <c:v>3.4293155383498344</c:v>
                </c:pt>
                <c:pt idx="17">
                  <c:v>3.4293155383498344</c:v>
                </c:pt>
                <c:pt idx="18">
                  <c:v>3.4293155383498344</c:v>
                </c:pt>
                <c:pt idx="19">
                  <c:v>3.4293155383498344</c:v>
                </c:pt>
                <c:pt idx="20">
                  <c:v>3.4293155383498344</c:v>
                </c:pt>
                <c:pt idx="21">
                  <c:v>3.4293155383498344</c:v>
                </c:pt>
                <c:pt idx="22">
                  <c:v>3.4293155383498344</c:v>
                </c:pt>
                <c:pt idx="23">
                  <c:v>3.4293155383498344</c:v>
                </c:pt>
                <c:pt idx="24">
                  <c:v>3.4293155383498344</c:v>
                </c:pt>
                <c:pt idx="25">
                  <c:v>3.4293155383498344</c:v>
                </c:pt>
                <c:pt idx="26">
                  <c:v>3.4293155383498344</c:v>
                </c:pt>
                <c:pt idx="27">
                  <c:v>3.4293155383498344</c:v>
                </c:pt>
                <c:pt idx="28">
                  <c:v>3.4293155383498344</c:v>
                </c:pt>
                <c:pt idx="29">
                  <c:v>3.4293155383498344</c:v>
                </c:pt>
                <c:pt idx="30">
                  <c:v>3.4293155383498344</c:v>
                </c:pt>
                <c:pt idx="31">
                  <c:v>3.4293155383498344</c:v>
                </c:pt>
                <c:pt idx="32">
                  <c:v>3.4293155383498344</c:v>
                </c:pt>
                <c:pt idx="33">
                  <c:v>3.4293155383498344</c:v>
                </c:pt>
                <c:pt idx="34">
                  <c:v>3.4293155383498344</c:v>
                </c:pt>
                <c:pt idx="35">
                  <c:v>3.4293155383498344</c:v>
                </c:pt>
                <c:pt idx="36">
                  <c:v>3.4293155383498344</c:v>
                </c:pt>
                <c:pt idx="37">
                  <c:v>3.4293155383498344</c:v>
                </c:pt>
                <c:pt idx="38">
                  <c:v>3.4293155383498344</c:v>
                </c:pt>
                <c:pt idx="39">
                  <c:v>3.4293155383498344</c:v>
                </c:pt>
                <c:pt idx="40">
                  <c:v>3.4293155383498344</c:v>
                </c:pt>
                <c:pt idx="41">
                  <c:v>3.4293155383498344</c:v>
                </c:pt>
                <c:pt idx="42">
                  <c:v>3.4293155383498344</c:v>
                </c:pt>
                <c:pt idx="43">
                  <c:v>3.4293155383498344</c:v>
                </c:pt>
                <c:pt idx="44">
                  <c:v>3.4293155383498344</c:v>
                </c:pt>
                <c:pt idx="45">
                  <c:v>3.4293155383498344</c:v>
                </c:pt>
                <c:pt idx="46">
                  <c:v>3.4293155383498344</c:v>
                </c:pt>
                <c:pt idx="47">
                  <c:v>3.4293155383498344</c:v>
                </c:pt>
                <c:pt idx="48">
                  <c:v>3.4293155383498344</c:v>
                </c:pt>
                <c:pt idx="49">
                  <c:v>3.4293155383498344</c:v>
                </c:pt>
                <c:pt idx="50">
                  <c:v>3.4293155383498344</c:v>
                </c:pt>
                <c:pt idx="51">
                  <c:v>3.4293155383498344</c:v>
                </c:pt>
                <c:pt idx="52">
                  <c:v>3.4293155383498344</c:v>
                </c:pt>
                <c:pt idx="53">
                  <c:v>3.4293155383498344</c:v>
                </c:pt>
                <c:pt idx="54">
                  <c:v>3.4293155383498344</c:v>
                </c:pt>
                <c:pt idx="55">
                  <c:v>3.4293155383498344</c:v>
                </c:pt>
                <c:pt idx="56">
                  <c:v>3.4293155383498344</c:v>
                </c:pt>
                <c:pt idx="57">
                  <c:v>3.4293155383498344</c:v>
                </c:pt>
                <c:pt idx="58">
                  <c:v>3.4293155383498344</c:v>
                </c:pt>
                <c:pt idx="59">
                  <c:v>3.4293155383498344</c:v>
                </c:pt>
                <c:pt idx="60">
                  <c:v>3.4293155383498344</c:v>
                </c:pt>
                <c:pt idx="61">
                  <c:v>3.4293155383498344</c:v>
                </c:pt>
                <c:pt idx="62">
                  <c:v>3.4293155383498344</c:v>
                </c:pt>
                <c:pt idx="63">
                  <c:v>3.4293155383498344</c:v>
                </c:pt>
                <c:pt idx="64">
                  <c:v>3.4293155383498344</c:v>
                </c:pt>
                <c:pt idx="65">
                  <c:v>3.4293155383498344</c:v>
                </c:pt>
                <c:pt idx="66">
                  <c:v>3.4293155383498344</c:v>
                </c:pt>
                <c:pt idx="67">
                  <c:v>3.4293155383498344</c:v>
                </c:pt>
                <c:pt idx="68">
                  <c:v>3.4293155383498344</c:v>
                </c:pt>
                <c:pt idx="69">
                  <c:v>3.4293155383498344</c:v>
                </c:pt>
                <c:pt idx="70">
                  <c:v>3.4293155383498344</c:v>
                </c:pt>
                <c:pt idx="71">
                  <c:v>3.4293155383498344</c:v>
                </c:pt>
                <c:pt idx="72">
                  <c:v>3.4293155383498344</c:v>
                </c:pt>
                <c:pt idx="73">
                  <c:v>3.4293155383498344</c:v>
                </c:pt>
                <c:pt idx="74">
                  <c:v>3.4293155383498344</c:v>
                </c:pt>
                <c:pt idx="75">
                  <c:v>3.4293155383498344</c:v>
                </c:pt>
                <c:pt idx="76">
                  <c:v>3.4293155383498344</c:v>
                </c:pt>
                <c:pt idx="77">
                  <c:v>3.4293155383498344</c:v>
                </c:pt>
                <c:pt idx="78">
                  <c:v>3.4293155383498344</c:v>
                </c:pt>
                <c:pt idx="79">
                  <c:v>3.4293155383498344</c:v>
                </c:pt>
                <c:pt idx="80">
                  <c:v>3.4293155383498344</c:v>
                </c:pt>
                <c:pt idx="81">
                  <c:v>3.4293155383498344</c:v>
                </c:pt>
                <c:pt idx="82">
                  <c:v>3.4293155383498344</c:v>
                </c:pt>
                <c:pt idx="83">
                  <c:v>3.4293155383498344</c:v>
                </c:pt>
                <c:pt idx="84">
                  <c:v>3.4293155383498344</c:v>
                </c:pt>
                <c:pt idx="85">
                  <c:v>3.4293155383498344</c:v>
                </c:pt>
                <c:pt idx="86">
                  <c:v>3.4293155383498344</c:v>
                </c:pt>
                <c:pt idx="87">
                  <c:v>3.4293155383498344</c:v>
                </c:pt>
                <c:pt idx="88">
                  <c:v>3.4293155383498344</c:v>
                </c:pt>
                <c:pt idx="89">
                  <c:v>3.4293155383498344</c:v>
                </c:pt>
                <c:pt idx="90">
                  <c:v>3.4293155383498344</c:v>
                </c:pt>
                <c:pt idx="91">
                  <c:v>3.4293155383498344</c:v>
                </c:pt>
                <c:pt idx="92">
                  <c:v>3.4293155383498344</c:v>
                </c:pt>
                <c:pt idx="93">
                  <c:v>3.4293155383498344</c:v>
                </c:pt>
                <c:pt idx="94">
                  <c:v>3.4293155383498344</c:v>
                </c:pt>
                <c:pt idx="95">
                  <c:v>3.4293155383498344</c:v>
                </c:pt>
                <c:pt idx="96">
                  <c:v>3.4293155383498344</c:v>
                </c:pt>
                <c:pt idx="97">
                  <c:v>3.4293155383498344</c:v>
                </c:pt>
                <c:pt idx="98">
                  <c:v>3.4293155383498344</c:v>
                </c:pt>
                <c:pt idx="99">
                  <c:v>3.4293155383498344</c:v>
                </c:pt>
                <c:pt idx="100">
                  <c:v>3.4293155383498344</c:v>
                </c:pt>
                <c:pt idx="101">
                  <c:v>3.4293155383498344</c:v>
                </c:pt>
                <c:pt idx="102">
                  <c:v>3.4293155383498344</c:v>
                </c:pt>
                <c:pt idx="103">
                  <c:v>3.4293155383498344</c:v>
                </c:pt>
                <c:pt idx="104">
                  <c:v>3.4293155383498344</c:v>
                </c:pt>
                <c:pt idx="105">
                  <c:v>3.4293155383498344</c:v>
                </c:pt>
                <c:pt idx="106">
                  <c:v>3.4293155383498344</c:v>
                </c:pt>
                <c:pt idx="107">
                  <c:v>3.4293155383498344</c:v>
                </c:pt>
                <c:pt idx="108">
                  <c:v>3.4293155383498344</c:v>
                </c:pt>
                <c:pt idx="109">
                  <c:v>3.4293155383498344</c:v>
                </c:pt>
                <c:pt idx="110">
                  <c:v>3.4293155383498344</c:v>
                </c:pt>
                <c:pt idx="111">
                  <c:v>3.4293155383498344</c:v>
                </c:pt>
                <c:pt idx="112">
                  <c:v>3.4293155383498344</c:v>
                </c:pt>
                <c:pt idx="113">
                  <c:v>3.4293155383498344</c:v>
                </c:pt>
                <c:pt idx="114">
                  <c:v>3.4293155383498344</c:v>
                </c:pt>
                <c:pt idx="115">
                  <c:v>3.4293155383498344</c:v>
                </c:pt>
                <c:pt idx="116">
                  <c:v>3.4293155383498344</c:v>
                </c:pt>
                <c:pt idx="117">
                  <c:v>3.4293155383498344</c:v>
                </c:pt>
                <c:pt idx="118">
                  <c:v>3.4293155383498344</c:v>
                </c:pt>
                <c:pt idx="119">
                  <c:v>3.4293155383498344</c:v>
                </c:pt>
                <c:pt idx="120">
                  <c:v>3.4293155383498344</c:v>
                </c:pt>
                <c:pt idx="121">
                  <c:v>3.4293155383498344</c:v>
                </c:pt>
                <c:pt idx="122">
                  <c:v>3.4293155383498344</c:v>
                </c:pt>
                <c:pt idx="123">
                  <c:v>3.4293155383498344</c:v>
                </c:pt>
                <c:pt idx="124">
                  <c:v>3.4293155383498344</c:v>
                </c:pt>
                <c:pt idx="125">
                  <c:v>3.4293155383498344</c:v>
                </c:pt>
                <c:pt idx="126">
                  <c:v>3.4293155383498344</c:v>
                </c:pt>
                <c:pt idx="127">
                  <c:v>3.4293155383498344</c:v>
                </c:pt>
                <c:pt idx="128">
                  <c:v>3.4293155383498344</c:v>
                </c:pt>
                <c:pt idx="129">
                  <c:v>3.4293155383498344</c:v>
                </c:pt>
                <c:pt idx="130">
                  <c:v>3.4293155383498344</c:v>
                </c:pt>
                <c:pt idx="131">
                  <c:v>3.4293155383498344</c:v>
                </c:pt>
                <c:pt idx="132">
                  <c:v>3.4293155383498344</c:v>
                </c:pt>
                <c:pt idx="133">
                  <c:v>3.4293155383498344</c:v>
                </c:pt>
                <c:pt idx="134">
                  <c:v>3.4293155383498344</c:v>
                </c:pt>
                <c:pt idx="135">
                  <c:v>3.4293155383498344</c:v>
                </c:pt>
                <c:pt idx="136">
                  <c:v>3.4293155383498344</c:v>
                </c:pt>
                <c:pt idx="137">
                  <c:v>3.4293155383498344</c:v>
                </c:pt>
                <c:pt idx="138">
                  <c:v>3.4293155383498344</c:v>
                </c:pt>
                <c:pt idx="139">
                  <c:v>3.4293155383498344</c:v>
                </c:pt>
                <c:pt idx="140">
                  <c:v>3.4293155383498344</c:v>
                </c:pt>
                <c:pt idx="141">
                  <c:v>3.4293155383498344</c:v>
                </c:pt>
                <c:pt idx="142">
                  <c:v>3.4293155383498344</c:v>
                </c:pt>
                <c:pt idx="143">
                  <c:v>3.4293155383498344</c:v>
                </c:pt>
                <c:pt idx="144">
                  <c:v>3.4293155383498344</c:v>
                </c:pt>
                <c:pt idx="145">
                  <c:v>3.4293155383498344</c:v>
                </c:pt>
                <c:pt idx="146">
                  <c:v>3.4293155383498344</c:v>
                </c:pt>
                <c:pt idx="147">
                  <c:v>3.4293155383498344</c:v>
                </c:pt>
                <c:pt idx="148">
                  <c:v>3.4293155383498344</c:v>
                </c:pt>
                <c:pt idx="149">
                  <c:v>3.4293155383498344</c:v>
                </c:pt>
                <c:pt idx="150">
                  <c:v>3.4293155383498344</c:v>
                </c:pt>
                <c:pt idx="151">
                  <c:v>3.4293155383498344</c:v>
                </c:pt>
                <c:pt idx="152">
                  <c:v>3.4293155383498344</c:v>
                </c:pt>
                <c:pt idx="153">
                  <c:v>3.4293155383498344</c:v>
                </c:pt>
                <c:pt idx="154">
                  <c:v>3.4293155383498344</c:v>
                </c:pt>
                <c:pt idx="155">
                  <c:v>3.4293155383498344</c:v>
                </c:pt>
                <c:pt idx="156">
                  <c:v>3.4293155383498344</c:v>
                </c:pt>
                <c:pt idx="157">
                  <c:v>3.4293155383498344</c:v>
                </c:pt>
                <c:pt idx="158">
                  <c:v>3.4293155383498344</c:v>
                </c:pt>
                <c:pt idx="159">
                  <c:v>3.4293155383498344</c:v>
                </c:pt>
                <c:pt idx="160">
                  <c:v>3.4293155383498344</c:v>
                </c:pt>
                <c:pt idx="161">
                  <c:v>3.4293155383498344</c:v>
                </c:pt>
                <c:pt idx="162">
                  <c:v>3.4293155383498344</c:v>
                </c:pt>
                <c:pt idx="163">
                  <c:v>3.4293155383498344</c:v>
                </c:pt>
                <c:pt idx="164">
                  <c:v>3.4293155383498344</c:v>
                </c:pt>
                <c:pt idx="165">
                  <c:v>3.4293155383498344</c:v>
                </c:pt>
                <c:pt idx="166">
                  <c:v>3.4293155383498344</c:v>
                </c:pt>
                <c:pt idx="167">
                  <c:v>3.4293155383498344</c:v>
                </c:pt>
                <c:pt idx="168">
                  <c:v>3.4293155383498344</c:v>
                </c:pt>
                <c:pt idx="169">
                  <c:v>3.4293155383498344</c:v>
                </c:pt>
                <c:pt idx="170">
                  <c:v>3.4293155383498344</c:v>
                </c:pt>
                <c:pt idx="171">
                  <c:v>3.4293155383498344</c:v>
                </c:pt>
                <c:pt idx="172">
                  <c:v>3.4293155383498344</c:v>
                </c:pt>
                <c:pt idx="173">
                  <c:v>3.4293155383498344</c:v>
                </c:pt>
                <c:pt idx="174">
                  <c:v>3.4293155383498344</c:v>
                </c:pt>
                <c:pt idx="175">
                  <c:v>3.4293155383498344</c:v>
                </c:pt>
                <c:pt idx="176">
                  <c:v>3.4293155383498344</c:v>
                </c:pt>
                <c:pt idx="177">
                  <c:v>3.4293155383498344</c:v>
                </c:pt>
                <c:pt idx="178">
                  <c:v>3.4293155383498344</c:v>
                </c:pt>
                <c:pt idx="179">
                  <c:v>3.4293155383498344</c:v>
                </c:pt>
                <c:pt idx="180">
                  <c:v>3.4293155383498344</c:v>
                </c:pt>
                <c:pt idx="181">
                  <c:v>3.4293155383498344</c:v>
                </c:pt>
                <c:pt idx="182">
                  <c:v>3.4293155383498344</c:v>
                </c:pt>
                <c:pt idx="183">
                  <c:v>3.4293155383498344</c:v>
                </c:pt>
                <c:pt idx="184">
                  <c:v>3.4293155383498344</c:v>
                </c:pt>
                <c:pt idx="185">
                  <c:v>3.4293155383498344</c:v>
                </c:pt>
                <c:pt idx="186">
                  <c:v>3.4293155383498344</c:v>
                </c:pt>
                <c:pt idx="187">
                  <c:v>3.4293155383498344</c:v>
                </c:pt>
                <c:pt idx="188">
                  <c:v>3.4293155383498344</c:v>
                </c:pt>
                <c:pt idx="189">
                  <c:v>3.4293155383498344</c:v>
                </c:pt>
                <c:pt idx="190">
                  <c:v>3.4293155383498344</c:v>
                </c:pt>
                <c:pt idx="191">
                  <c:v>3.4293155383498344</c:v>
                </c:pt>
                <c:pt idx="192">
                  <c:v>3.4293155383498344</c:v>
                </c:pt>
                <c:pt idx="193">
                  <c:v>3.4293155383498344</c:v>
                </c:pt>
                <c:pt idx="194">
                  <c:v>3.4293155383498344</c:v>
                </c:pt>
                <c:pt idx="195">
                  <c:v>3.4293155383498344</c:v>
                </c:pt>
                <c:pt idx="196">
                  <c:v>3.4293155383498344</c:v>
                </c:pt>
                <c:pt idx="197">
                  <c:v>3.4293155383498344</c:v>
                </c:pt>
                <c:pt idx="198">
                  <c:v>3.4293155383498344</c:v>
                </c:pt>
                <c:pt idx="199">
                  <c:v>3.4293155383498344</c:v>
                </c:pt>
                <c:pt idx="200">
                  <c:v>3.4293155383498344</c:v>
                </c:pt>
                <c:pt idx="201">
                  <c:v>3.4293155383498344</c:v>
                </c:pt>
                <c:pt idx="202">
                  <c:v>3.4293155383498344</c:v>
                </c:pt>
                <c:pt idx="203">
                  <c:v>3.4293155383498344</c:v>
                </c:pt>
                <c:pt idx="204">
                  <c:v>3.4293155383498344</c:v>
                </c:pt>
                <c:pt idx="205">
                  <c:v>3.4293155383498344</c:v>
                </c:pt>
                <c:pt idx="206">
                  <c:v>3.4293155383498344</c:v>
                </c:pt>
                <c:pt idx="207">
                  <c:v>3.4293155383498344</c:v>
                </c:pt>
                <c:pt idx="208">
                  <c:v>3.4293155383498344</c:v>
                </c:pt>
                <c:pt idx="209">
                  <c:v>3.4293155383498344</c:v>
                </c:pt>
                <c:pt idx="210">
                  <c:v>3.4293155383498344</c:v>
                </c:pt>
                <c:pt idx="211">
                  <c:v>3.4293155383498344</c:v>
                </c:pt>
                <c:pt idx="212">
                  <c:v>3.4293155383498344</c:v>
                </c:pt>
                <c:pt idx="213">
                  <c:v>3.4293155383498344</c:v>
                </c:pt>
                <c:pt idx="214">
                  <c:v>3.4293155383498344</c:v>
                </c:pt>
                <c:pt idx="215">
                  <c:v>3.4293155383498344</c:v>
                </c:pt>
                <c:pt idx="216">
                  <c:v>3.4293155383498344</c:v>
                </c:pt>
                <c:pt idx="217">
                  <c:v>3.4293155383498344</c:v>
                </c:pt>
                <c:pt idx="218">
                  <c:v>3.4293155383498344</c:v>
                </c:pt>
                <c:pt idx="219">
                  <c:v>3.4293155383498344</c:v>
                </c:pt>
                <c:pt idx="220">
                  <c:v>3.4293155383498344</c:v>
                </c:pt>
                <c:pt idx="221">
                  <c:v>3.4293155383498344</c:v>
                </c:pt>
                <c:pt idx="222">
                  <c:v>3.4293155383498344</c:v>
                </c:pt>
                <c:pt idx="223">
                  <c:v>3.4293155383498344</c:v>
                </c:pt>
                <c:pt idx="224">
                  <c:v>3.4293155383498344</c:v>
                </c:pt>
                <c:pt idx="225">
                  <c:v>3.4293155383498344</c:v>
                </c:pt>
                <c:pt idx="226">
                  <c:v>3.4293155383498344</c:v>
                </c:pt>
                <c:pt idx="227">
                  <c:v>3.4293155383498344</c:v>
                </c:pt>
                <c:pt idx="228">
                  <c:v>3.4293155383498344</c:v>
                </c:pt>
                <c:pt idx="229">
                  <c:v>3.4293155383498344</c:v>
                </c:pt>
                <c:pt idx="230">
                  <c:v>3.4293155383498344</c:v>
                </c:pt>
                <c:pt idx="231">
                  <c:v>3.4293155383498344</c:v>
                </c:pt>
                <c:pt idx="232">
                  <c:v>3.4293155383498344</c:v>
                </c:pt>
                <c:pt idx="233">
                  <c:v>3.4293155383498344</c:v>
                </c:pt>
                <c:pt idx="234">
                  <c:v>3.4293155383498344</c:v>
                </c:pt>
                <c:pt idx="235">
                  <c:v>3.4293155383498344</c:v>
                </c:pt>
                <c:pt idx="236">
                  <c:v>3.4293155383498344</c:v>
                </c:pt>
                <c:pt idx="237">
                  <c:v>3.4293155383498344</c:v>
                </c:pt>
                <c:pt idx="238">
                  <c:v>3.4293155383498344</c:v>
                </c:pt>
                <c:pt idx="239">
                  <c:v>3.4293155383498344</c:v>
                </c:pt>
                <c:pt idx="240">
                  <c:v>3.4293155383498344</c:v>
                </c:pt>
                <c:pt idx="241">
                  <c:v>3.4293155383498344</c:v>
                </c:pt>
                <c:pt idx="242">
                  <c:v>3.4293155383498344</c:v>
                </c:pt>
                <c:pt idx="243">
                  <c:v>3.4293155383498344</c:v>
                </c:pt>
                <c:pt idx="244">
                  <c:v>3.4293155383498344</c:v>
                </c:pt>
                <c:pt idx="245">
                  <c:v>3.4293155383498344</c:v>
                </c:pt>
                <c:pt idx="246">
                  <c:v>3.4293155383498344</c:v>
                </c:pt>
                <c:pt idx="247">
                  <c:v>3.4293155383498344</c:v>
                </c:pt>
                <c:pt idx="248">
                  <c:v>3.4293155383498344</c:v>
                </c:pt>
                <c:pt idx="249">
                  <c:v>3.4293155383498344</c:v>
                </c:pt>
                <c:pt idx="250">
                  <c:v>3.4293155383498344</c:v>
                </c:pt>
                <c:pt idx="251">
                  <c:v>3.4293155383498344</c:v>
                </c:pt>
                <c:pt idx="252">
                  <c:v>3.4293155383498344</c:v>
                </c:pt>
                <c:pt idx="253">
                  <c:v>3.4293155383498344</c:v>
                </c:pt>
                <c:pt idx="254">
                  <c:v>3.4293155383498344</c:v>
                </c:pt>
                <c:pt idx="255">
                  <c:v>3.4293155383498344</c:v>
                </c:pt>
                <c:pt idx="256">
                  <c:v>3.4293155383498344</c:v>
                </c:pt>
                <c:pt idx="257">
                  <c:v>3.4293155383498344</c:v>
                </c:pt>
                <c:pt idx="258">
                  <c:v>3.4293155383498344</c:v>
                </c:pt>
                <c:pt idx="259">
                  <c:v>3.4293155383498344</c:v>
                </c:pt>
                <c:pt idx="260">
                  <c:v>3.4293155383498344</c:v>
                </c:pt>
                <c:pt idx="261">
                  <c:v>3.4293155383498344</c:v>
                </c:pt>
                <c:pt idx="262">
                  <c:v>3.4293155383498344</c:v>
                </c:pt>
                <c:pt idx="263">
                  <c:v>3.4293155383498344</c:v>
                </c:pt>
                <c:pt idx="264">
                  <c:v>3.4293155383498344</c:v>
                </c:pt>
                <c:pt idx="265">
                  <c:v>3.4293155383498344</c:v>
                </c:pt>
                <c:pt idx="266">
                  <c:v>3.4293155383498344</c:v>
                </c:pt>
                <c:pt idx="267">
                  <c:v>3.4293155383498344</c:v>
                </c:pt>
                <c:pt idx="268">
                  <c:v>3.4293155383498344</c:v>
                </c:pt>
                <c:pt idx="269">
                  <c:v>3.4293155383498344</c:v>
                </c:pt>
                <c:pt idx="270">
                  <c:v>3.4293155383498344</c:v>
                </c:pt>
                <c:pt idx="271">
                  <c:v>3.4293155383498344</c:v>
                </c:pt>
                <c:pt idx="272">
                  <c:v>3.4293155383498344</c:v>
                </c:pt>
                <c:pt idx="273">
                  <c:v>3.4293155383498344</c:v>
                </c:pt>
                <c:pt idx="274">
                  <c:v>3.4293155383498344</c:v>
                </c:pt>
                <c:pt idx="275">
                  <c:v>3.4293155383498344</c:v>
                </c:pt>
                <c:pt idx="276">
                  <c:v>3.4293155383498344</c:v>
                </c:pt>
                <c:pt idx="277">
                  <c:v>3.4293155383498344</c:v>
                </c:pt>
                <c:pt idx="278">
                  <c:v>3.4293155383498344</c:v>
                </c:pt>
                <c:pt idx="279">
                  <c:v>3.4293155383498344</c:v>
                </c:pt>
                <c:pt idx="280">
                  <c:v>3.4293155383498344</c:v>
                </c:pt>
                <c:pt idx="281">
                  <c:v>3.4293155383498344</c:v>
                </c:pt>
                <c:pt idx="282">
                  <c:v>3.4293155383498344</c:v>
                </c:pt>
                <c:pt idx="283">
                  <c:v>3.4293155383498344</c:v>
                </c:pt>
                <c:pt idx="284">
                  <c:v>3.4293155383498344</c:v>
                </c:pt>
                <c:pt idx="285">
                  <c:v>3.4293155383498344</c:v>
                </c:pt>
                <c:pt idx="286">
                  <c:v>3.4293155383498344</c:v>
                </c:pt>
                <c:pt idx="287">
                  <c:v>3.4293155383498344</c:v>
                </c:pt>
                <c:pt idx="288">
                  <c:v>3.4293155383498344</c:v>
                </c:pt>
                <c:pt idx="289">
                  <c:v>3.4293155383498344</c:v>
                </c:pt>
                <c:pt idx="290">
                  <c:v>3.4293155383498344</c:v>
                </c:pt>
                <c:pt idx="291">
                  <c:v>3.4293155383498344</c:v>
                </c:pt>
                <c:pt idx="292">
                  <c:v>3.4293155383498344</c:v>
                </c:pt>
                <c:pt idx="293">
                  <c:v>3.4293155383498344</c:v>
                </c:pt>
                <c:pt idx="294">
                  <c:v>3.4293155383498344</c:v>
                </c:pt>
                <c:pt idx="295">
                  <c:v>3.4293155383498344</c:v>
                </c:pt>
                <c:pt idx="296">
                  <c:v>3.4293155383498344</c:v>
                </c:pt>
                <c:pt idx="297">
                  <c:v>3.4293155383498344</c:v>
                </c:pt>
                <c:pt idx="298">
                  <c:v>3.4293155383498344</c:v>
                </c:pt>
                <c:pt idx="299">
                  <c:v>3.4293155383498344</c:v>
                </c:pt>
                <c:pt idx="300">
                  <c:v>3.4293155383498344</c:v>
                </c:pt>
                <c:pt idx="301">
                  <c:v>3.4293155383498344</c:v>
                </c:pt>
                <c:pt idx="302">
                  <c:v>3.4293155383498344</c:v>
                </c:pt>
                <c:pt idx="303">
                  <c:v>3.4293155383498344</c:v>
                </c:pt>
                <c:pt idx="304">
                  <c:v>3.4293155383498344</c:v>
                </c:pt>
                <c:pt idx="305">
                  <c:v>3.4293155383498344</c:v>
                </c:pt>
                <c:pt idx="306">
                  <c:v>3.4293155383498344</c:v>
                </c:pt>
                <c:pt idx="307">
                  <c:v>3.4293155383498344</c:v>
                </c:pt>
                <c:pt idx="308">
                  <c:v>3.4293155383498344</c:v>
                </c:pt>
                <c:pt idx="309">
                  <c:v>3.4293155383498344</c:v>
                </c:pt>
                <c:pt idx="310">
                  <c:v>3.4293155383498344</c:v>
                </c:pt>
                <c:pt idx="311">
                  <c:v>3.4293155383498344</c:v>
                </c:pt>
                <c:pt idx="312">
                  <c:v>3.4293155383498344</c:v>
                </c:pt>
                <c:pt idx="313">
                  <c:v>3.4293155383498344</c:v>
                </c:pt>
                <c:pt idx="314">
                  <c:v>3.4293155383498344</c:v>
                </c:pt>
                <c:pt idx="315">
                  <c:v>3.4293155383498344</c:v>
                </c:pt>
                <c:pt idx="316">
                  <c:v>3.4293155383498344</c:v>
                </c:pt>
                <c:pt idx="317">
                  <c:v>3.4293155383498344</c:v>
                </c:pt>
                <c:pt idx="318">
                  <c:v>3.4293155383498344</c:v>
                </c:pt>
                <c:pt idx="319">
                  <c:v>3.4293155383498344</c:v>
                </c:pt>
                <c:pt idx="320">
                  <c:v>3.4293155383498344</c:v>
                </c:pt>
                <c:pt idx="321">
                  <c:v>3.4293155383498344</c:v>
                </c:pt>
                <c:pt idx="322">
                  <c:v>3.4293155383498344</c:v>
                </c:pt>
                <c:pt idx="323">
                  <c:v>3.4293155383498344</c:v>
                </c:pt>
                <c:pt idx="324">
                  <c:v>3.4293155383498344</c:v>
                </c:pt>
                <c:pt idx="325">
                  <c:v>3.4293155383498344</c:v>
                </c:pt>
                <c:pt idx="326">
                  <c:v>3.4293155383498344</c:v>
                </c:pt>
                <c:pt idx="327">
                  <c:v>3.4293155383498344</c:v>
                </c:pt>
                <c:pt idx="328">
                  <c:v>3.4293155383498344</c:v>
                </c:pt>
                <c:pt idx="329">
                  <c:v>3.4293155383498344</c:v>
                </c:pt>
                <c:pt idx="330">
                  <c:v>3.4293155383498344</c:v>
                </c:pt>
                <c:pt idx="331">
                  <c:v>3.4293155383498344</c:v>
                </c:pt>
                <c:pt idx="332">
                  <c:v>3.4293155383498344</c:v>
                </c:pt>
                <c:pt idx="333">
                  <c:v>3.4293155383498344</c:v>
                </c:pt>
                <c:pt idx="334">
                  <c:v>3.4293155383498344</c:v>
                </c:pt>
                <c:pt idx="335">
                  <c:v>3.4293155383498344</c:v>
                </c:pt>
                <c:pt idx="336">
                  <c:v>3.4293155383498344</c:v>
                </c:pt>
                <c:pt idx="337">
                  <c:v>3.4293155383498344</c:v>
                </c:pt>
                <c:pt idx="338">
                  <c:v>3.4293155383498344</c:v>
                </c:pt>
                <c:pt idx="339">
                  <c:v>3.4293155383498344</c:v>
                </c:pt>
                <c:pt idx="340">
                  <c:v>3.4293155383498344</c:v>
                </c:pt>
                <c:pt idx="341">
                  <c:v>3.4293155383498344</c:v>
                </c:pt>
                <c:pt idx="342">
                  <c:v>3.4293155383498344</c:v>
                </c:pt>
                <c:pt idx="343">
                  <c:v>3.4293155383498344</c:v>
                </c:pt>
                <c:pt idx="344">
                  <c:v>3.4293155383498344</c:v>
                </c:pt>
                <c:pt idx="345">
                  <c:v>3.4293155383498344</c:v>
                </c:pt>
                <c:pt idx="346">
                  <c:v>3.4293155383498344</c:v>
                </c:pt>
                <c:pt idx="347">
                  <c:v>3.4293155383498344</c:v>
                </c:pt>
                <c:pt idx="348">
                  <c:v>3.4293155383498344</c:v>
                </c:pt>
                <c:pt idx="349">
                  <c:v>3.4293155383498344</c:v>
                </c:pt>
                <c:pt idx="350">
                  <c:v>3.4293155383498344</c:v>
                </c:pt>
                <c:pt idx="351">
                  <c:v>3.4293155383498344</c:v>
                </c:pt>
                <c:pt idx="352">
                  <c:v>3.4293155383498344</c:v>
                </c:pt>
                <c:pt idx="353">
                  <c:v>3.4293155383498344</c:v>
                </c:pt>
                <c:pt idx="354">
                  <c:v>3.4293155383498344</c:v>
                </c:pt>
                <c:pt idx="355">
                  <c:v>3.4293155383498344</c:v>
                </c:pt>
                <c:pt idx="356">
                  <c:v>3.4293155383498344</c:v>
                </c:pt>
                <c:pt idx="357">
                  <c:v>3.4293155383498344</c:v>
                </c:pt>
                <c:pt idx="358">
                  <c:v>3.4293155383498344</c:v>
                </c:pt>
                <c:pt idx="359">
                  <c:v>3.4293155383498344</c:v>
                </c:pt>
                <c:pt idx="360">
                  <c:v>3.4293155383498344</c:v>
                </c:pt>
                <c:pt idx="361">
                  <c:v>3.4293155383498344</c:v>
                </c:pt>
                <c:pt idx="362">
                  <c:v>3.4293155383498344</c:v>
                </c:pt>
                <c:pt idx="363">
                  <c:v>3.4293155383498344</c:v>
                </c:pt>
                <c:pt idx="364">
                  <c:v>3.4293155383498344</c:v>
                </c:pt>
                <c:pt idx="365">
                  <c:v>3.4293155383498344</c:v>
                </c:pt>
                <c:pt idx="366">
                  <c:v>3.4293155383498344</c:v>
                </c:pt>
                <c:pt idx="367">
                  <c:v>3.4293155383498344</c:v>
                </c:pt>
                <c:pt idx="368">
                  <c:v>3.4293155383498344</c:v>
                </c:pt>
                <c:pt idx="369">
                  <c:v>3.4293155383498344</c:v>
                </c:pt>
                <c:pt idx="370">
                  <c:v>3.4293155383498344</c:v>
                </c:pt>
                <c:pt idx="371">
                  <c:v>3.4293155383498344</c:v>
                </c:pt>
                <c:pt idx="372">
                  <c:v>3.4293155383498344</c:v>
                </c:pt>
                <c:pt idx="373">
                  <c:v>3.4293155383498344</c:v>
                </c:pt>
                <c:pt idx="374">
                  <c:v>3.4293155383498344</c:v>
                </c:pt>
                <c:pt idx="375">
                  <c:v>3.4293155383498344</c:v>
                </c:pt>
                <c:pt idx="376">
                  <c:v>3.4293155383498344</c:v>
                </c:pt>
                <c:pt idx="377">
                  <c:v>3.4293155383498344</c:v>
                </c:pt>
                <c:pt idx="378">
                  <c:v>3.4293155383498344</c:v>
                </c:pt>
                <c:pt idx="379">
                  <c:v>3.4293155383498344</c:v>
                </c:pt>
                <c:pt idx="380">
                  <c:v>3.4293155383498344</c:v>
                </c:pt>
                <c:pt idx="381">
                  <c:v>3.4293155383498344</c:v>
                </c:pt>
                <c:pt idx="382">
                  <c:v>3.4293155383498344</c:v>
                </c:pt>
                <c:pt idx="383">
                  <c:v>3.4293155383498344</c:v>
                </c:pt>
                <c:pt idx="384">
                  <c:v>3.4293155383498344</c:v>
                </c:pt>
                <c:pt idx="385">
                  <c:v>3.4293155383498344</c:v>
                </c:pt>
                <c:pt idx="386">
                  <c:v>3.4293155383498344</c:v>
                </c:pt>
                <c:pt idx="387">
                  <c:v>3.4293155383498344</c:v>
                </c:pt>
                <c:pt idx="388">
                  <c:v>3.4293155383498344</c:v>
                </c:pt>
                <c:pt idx="389">
                  <c:v>3.4293155383498344</c:v>
                </c:pt>
                <c:pt idx="390">
                  <c:v>3.4293155383498344</c:v>
                </c:pt>
                <c:pt idx="391">
                  <c:v>3.4293155383498344</c:v>
                </c:pt>
                <c:pt idx="392">
                  <c:v>3.4293155383498344</c:v>
                </c:pt>
                <c:pt idx="393">
                  <c:v>3.4293155383498344</c:v>
                </c:pt>
                <c:pt idx="394">
                  <c:v>3.4293155383498344</c:v>
                </c:pt>
                <c:pt idx="395">
                  <c:v>3.4293155383498344</c:v>
                </c:pt>
                <c:pt idx="396">
                  <c:v>3.4293155383498344</c:v>
                </c:pt>
                <c:pt idx="397">
                  <c:v>3.4293155383498344</c:v>
                </c:pt>
                <c:pt idx="398">
                  <c:v>3.4293155383498344</c:v>
                </c:pt>
                <c:pt idx="399">
                  <c:v>3.4293155383498344</c:v>
                </c:pt>
                <c:pt idx="400">
                  <c:v>3.4293155383498344</c:v>
                </c:pt>
                <c:pt idx="401">
                  <c:v>3.4293155383498344</c:v>
                </c:pt>
                <c:pt idx="402">
                  <c:v>3.4293155383498344</c:v>
                </c:pt>
                <c:pt idx="403">
                  <c:v>3.4293155383498344</c:v>
                </c:pt>
                <c:pt idx="404">
                  <c:v>3.4293155383498344</c:v>
                </c:pt>
                <c:pt idx="405">
                  <c:v>3.4293155383498344</c:v>
                </c:pt>
                <c:pt idx="406">
                  <c:v>3.4293155383498344</c:v>
                </c:pt>
                <c:pt idx="407">
                  <c:v>3.4293155383498344</c:v>
                </c:pt>
                <c:pt idx="408">
                  <c:v>3.4293155383498344</c:v>
                </c:pt>
                <c:pt idx="409">
                  <c:v>3.4293155383498344</c:v>
                </c:pt>
                <c:pt idx="410">
                  <c:v>3.4293155383498344</c:v>
                </c:pt>
                <c:pt idx="411">
                  <c:v>3.4293155383498344</c:v>
                </c:pt>
                <c:pt idx="412">
                  <c:v>3.4293155383498344</c:v>
                </c:pt>
                <c:pt idx="413">
                  <c:v>3.4293155383498344</c:v>
                </c:pt>
                <c:pt idx="414">
                  <c:v>3.4293155383498344</c:v>
                </c:pt>
                <c:pt idx="415">
                  <c:v>3.4293155383498344</c:v>
                </c:pt>
                <c:pt idx="416">
                  <c:v>3.4293155383498344</c:v>
                </c:pt>
                <c:pt idx="417">
                  <c:v>3.4293155383498344</c:v>
                </c:pt>
                <c:pt idx="418">
                  <c:v>3.4293155383498344</c:v>
                </c:pt>
                <c:pt idx="419">
                  <c:v>3.4293155383498344</c:v>
                </c:pt>
                <c:pt idx="420">
                  <c:v>3.4293155383498344</c:v>
                </c:pt>
                <c:pt idx="421">
                  <c:v>3.4293155383498344</c:v>
                </c:pt>
                <c:pt idx="422">
                  <c:v>3.4293155383498344</c:v>
                </c:pt>
                <c:pt idx="423">
                  <c:v>3.4293155383498344</c:v>
                </c:pt>
                <c:pt idx="424">
                  <c:v>3.4293155383498344</c:v>
                </c:pt>
                <c:pt idx="425">
                  <c:v>3.4293155383498344</c:v>
                </c:pt>
                <c:pt idx="426">
                  <c:v>3.4293155383498344</c:v>
                </c:pt>
                <c:pt idx="427">
                  <c:v>3.4293155383498344</c:v>
                </c:pt>
                <c:pt idx="428">
                  <c:v>3.4293155383498344</c:v>
                </c:pt>
                <c:pt idx="429">
                  <c:v>3.4293155383498344</c:v>
                </c:pt>
                <c:pt idx="430">
                  <c:v>3.4293155383498344</c:v>
                </c:pt>
                <c:pt idx="431">
                  <c:v>3.4293155383498344</c:v>
                </c:pt>
                <c:pt idx="432">
                  <c:v>3.4293155383498344</c:v>
                </c:pt>
                <c:pt idx="433">
                  <c:v>3.4293155383498344</c:v>
                </c:pt>
                <c:pt idx="434">
                  <c:v>3.4293155383498344</c:v>
                </c:pt>
                <c:pt idx="435">
                  <c:v>3.4293155383498344</c:v>
                </c:pt>
                <c:pt idx="436">
                  <c:v>3.4293155383498344</c:v>
                </c:pt>
                <c:pt idx="437">
                  <c:v>3.4293155383498344</c:v>
                </c:pt>
                <c:pt idx="438">
                  <c:v>3.4293155383498344</c:v>
                </c:pt>
                <c:pt idx="439">
                  <c:v>3.4293155383498344</c:v>
                </c:pt>
                <c:pt idx="440">
                  <c:v>3.4293155383498344</c:v>
                </c:pt>
                <c:pt idx="441">
                  <c:v>3.4293155383498344</c:v>
                </c:pt>
                <c:pt idx="442">
                  <c:v>3.4293155383498344</c:v>
                </c:pt>
                <c:pt idx="443">
                  <c:v>3.4293155383498344</c:v>
                </c:pt>
                <c:pt idx="444">
                  <c:v>3.4293155383498344</c:v>
                </c:pt>
                <c:pt idx="445">
                  <c:v>3.4293155383498344</c:v>
                </c:pt>
                <c:pt idx="446">
                  <c:v>3.4293155383498344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949F-41CA-8682-5CB4FE58F860}"/>
            </c:ext>
          </c:extLst>
        </c:ser>
        <c:ser>
          <c:idx val="5"/>
          <c:order val="5"/>
          <c:tx>
            <c:v>Plus StDev</c:v>
          </c:tx>
          <c:spPr>
            <a:ln w="28575" cap="rnd">
              <a:solidFill>
                <a:srgbClr val="9BBB59">
                  <a:lumMod val="75000"/>
                </a:srgbClr>
              </a:solidFill>
              <a:round/>
            </a:ln>
            <a:effectLst/>
          </c:spPr>
          <c:marker>
            <c:symbol val="none"/>
          </c:marker>
          <c:val>
            <c:numRef>
              <c:f>'pH meter #2__083118AM'!$G$2:$G$448</c:f>
              <c:numCache>
                <c:formatCode>0.0000</c:formatCode>
                <c:ptCount val="447"/>
                <c:pt idx="0">
                  <c:v>3.5288202493345455</c:v>
                </c:pt>
                <c:pt idx="1">
                  <c:v>3.5288202493345455</c:v>
                </c:pt>
                <c:pt idx="2">
                  <c:v>3.5288202493345455</c:v>
                </c:pt>
                <c:pt idx="3">
                  <c:v>3.5288202493345455</c:v>
                </c:pt>
                <c:pt idx="4">
                  <c:v>3.5288202493345455</c:v>
                </c:pt>
                <c:pt idx="5">
                  <c:v>3.5288202493345455</c:v>
                </c:pt>
                <c:pt idx="6">
                  <c:v>3.5288202493345455</c:v>
                </c:pt>
                <c:pt idx="7">
                  <c:v>3.5288202493345455</c:v>
                </c:pt>
                <c:pt idx="8">
                  <c:v>3.5288202493345455</c:v>
                </c:pt>
                <c:pt idx="9">
                  <c:v>3.5288202493345455</c:v>
                </c:pt>
                <c:pt idx="10">
                  <c:v>3.5288202493345455</c:v>
                </c:pt>
                <c:pt idx="11">
                  <c:v>3.5288202493345455</c:v>
                </c:pt>
                <c:pt idx="12">
                  <c:v>3.5288202493345455</c:v>
                </c:pt>
                <c:pt idx="13">
                  <c:v>3.5288202493345455</c:v>
                </c:pt>
                <c:pt idx="14">
                  <c:v>3.5288202493345455</c:v>
                </c:pt>
                <c:pt idx="15">
                  <c:v>3.5288202493345455</c:v>
                </c:pt>
                <c:pt idx="16">
                  <c:v>3.5288202493345455</c:v>
                </c:pt>
                <c:pt idx="17">
                  <c:v>3.5288202493345455</c:v>
                </c:pt>
                <c:pt idx="18">
                  <c:v>3.5288202493345455</c:v>
                </c:pt>
                <c:pt idx="19">
                  <c:v>3.5288202493345455</c:v>
                </c:pt>
                <c:pt idx="20">
                  <c:v>3.5288202493345455</c:v>
                </c:pt>
                <c:pt idx="21">
                  <c:v>3.5288202493345455</c:v>
                </c:pt>
                <c:pt idx="22">
                  <c:v>3.5288202493345455</c:v>
                </c:pt>
                <c:pt idx="23">
                  <c:v>3.5288202493345455</c:v>
                </c:pt>
                <c:pt idx="24">
                  <c:v>3.5288202493345455</c:v>
                </c:pt>
                <c:pt idx="25">
                  <c:v>3.5288202493345455</c:v>
                </c:pt>
                <c:pt idx="26">
                  <c:v>3.5288202493345455</c:v>
                </c:pt>
                <c:pt idx="27">
                  <c:v>3.5288202493345455</c:v>
                </c:pt>
                <c:pt idx="28">
                  <c:v>3.5288202493345455</c:v>
                </c:pt>
                <c:pt idx="29">
                  <c:v>3.5288202493345455</c:v>
                </c:pt>
                <c:pt idx="30">
                  <c:v>3.5288202493345455</c:v>
                </c:pt>
                <c:pt idx="31">
                  <c:v>3.5288202493345455</c:v>
                </c:pt>
                <c:pt idx="32">
                  <c:v>3.5288202493345455</c:v>
                </c:pt>
                <c:pt idx="33">
                  <c:v>3.5288202493345455</c:v>
                </c:pt>
                <c:pt idx="34">
                  <c:v>3.5288202493345455</c:v>
                </c:pt>
                <c:pt idx="35">
                  <c:v>3.5288202493345455</c:v>
                </c:pt>
                <c:pt idx="36">
                  <c:v>3.5288202493345455</c:v>
                </c:pt>
                <c:pt idx="37">
                  <c:v>3.5288202493345455</c:v>
                </c:pt>
                <c:pt idx="38">
                  <c:v>3.5288202493345455</c:v>
                </c:pt>
                <c:pt idx="39">
                  <c:v>3.5288202493345455</c:v>
                </c:pt>
                <c:pt idx="40">
                  <c:v>3.5288202493345455</c:v>
                </c:pt>
                <c:pt idx="41">
                  <c:v>3.5288202493345455</c:v>
                </c:pt>
                <c:pt idx="42">
                  <c:v>3.5288202493345455</c:v>
                </c:pt>
                <c:pt idx="43">
                  <c:v>3.5288202493345455</c:v>
                </c:pt>
                <c:pt idx="44">
                  <c:v>3.5288202493345455</c:v>
                </c:pt>
                <c:pt idx="45">
                  <c:v>3.5288202493345455</c:v>
                </c:pt>
                <c:pt idx="46">
                  <c:v>3.5288202493345455</c:v>
                </c:pt>
                <c:pt idx="47">
                  <c:v>3.5288202493345455</c:v>
                </c:pt>
                <c:pt idx="48">
                  <c:v>3.5288202493345455</c:v>
                </c:pt>
                <c:pt idx="49">
                  <c:v>3.5288202493345455</c:v>
                </c:pt>
                <c:pt idx="50">
                  <c:v>3.5288202493345455</c:v>
                </c:pt>
                <c:pt idx="51">
                  <c:v>3.5288202493345455</c:v>
                </c:pt>
                <c:pt idx="52">
                  <c:v>3.5288202493345455</c:v>
                </c:pt>
                <c:pt idx="53">
                  <c:v>3.5288202493345455</c:v>
                </c:pt>
                <c:pt idx="54">
                  <c:v>3.5288202493345455</c:v>
                </c:pt>
                <c:pt idx="55">
                  <c:v>3.5288202493345455</c:v>
                </c:pt>
                <c:pt idx="56">
                  <c:v>3.5288202493345455</c:v>
                </c:pt>
                <c:pt idx="57">
                  <c:v>3.5288202493345455</c:v>
                </c:pt>
                <c:pt idx="58">
                  <c:v>3.5288202493345455</c:v>
                </c:pt>
                <c:pt idx="59">
                  <c:v>3.5288202493345455</c:v>
                </c:pt>
                <c:pt idx="60">
                  <c:v>3.5288202493345455</c:v>
                </c:pt>
                <c:pt idx="61">
                  <c:v>3.5288202493345455</c:v>
                </c:pt>
                <c:pt idx="62">
                  <c:v>3.5288202493345455</c:v>
                </c:pt>
                <c:pt idx="63">
                  <c:v>3.5288202493345455</c:v>
                </c:pt>
                <c:pt idx="64">
                  <c:v>3.5288202493345455</c:v>
                </c:pt>
                <c:pt idx="65">
                  <c:v>3.5288202493345455</c:v>
                </c:pt>
                <c:pt idx="66">
                  <c:v>3.5288202493345455</c:v>
                </c:pt>
                <c:pt idx="67">
                  <c:v>3.5288202493345455</c:v>
                </c:pt>
                <c:pt idx="68">
                  <c:v>3.5288202493345455</c:v>
                </c:pt>
                <c:pt idx="69">
                  <c:v>3.5288202493345455</c:v>
                </c:pt>
                <c:pt idx="70">
                  <c:v>3.5288202493345455</c:v>
                </c:pt>
                <c:pt idx="71">
                  <c:v>3.5288202493345455</c:v>
                </c:pt>
                <c:pt idx="72">
                  <c:v>3.5288202493345455</c:v>
                </c:pt>
                <c:pt idx="73">
                  <c:v>3.5288202493345455</c:v>
                </c:pt>
                <c:pt idx="74">
                  <c:v>3.5288202493345455</c:v>
                </c:pt>
                <c:pt idx="75">
                  <c:v>3.5288202493345455</c:v>
                </c:pt>
                <c:pt idx="76">
                  <c:v>3.5288202493345455</c:v>
                </c:pt>
                <c:pt idx="77">
                  <c:v>3.5288202493345455</c:v>
                </c:pt>
                <c:pt idx="78">
                  <c:v>3.5288202493345455</c:v>
                </c:pt>
                <c:pt idx="79">
                  <c:v>3.5288202493345455</c:v>
                </c:pt>
                <c:pt idx="80">
                  <c:v>3.5288202493345455</c:v>
                </c:pt>
                <c:pt idx="81">
                  <c:v>3.5288202493345455</c:v>
                </c:pt>
                <c:pt idx="82">
                  <c:v>3.5288202493345455</c:v>
                </c:pt>
                <c:pt idx="83">
                  <c:v>3.5288202493345455</c:v>
                </c:pt>
                <c:pt idx="84">
                  <c:v>3.5288202493345455</c:v>
                </c:pt>
                <c:pt idx="85">
                  <c:v>3.5288202493345455</c:v>
                </c:pt>
                <c:pt idx="86">
                  <c:v>3.5288202493345455</c:v>
                </c:pt>
                <c:pt idx="87">
                  <c:v>3.5288202493345455</c:v>
                </c:pt>
                <c:pt idx="88">
                  <c:v>3.5288202493345455</c:v>
                </c:pt>
                <c:pt idx="89">
                  <c:v>3.5288202493345455</c:v>
                </c:pt>
                <c:pt idx="90">
                  <c:v>3.5288202493345455</c:v>
                </c:pt>
                <c:pt idx="91">
                  <c:v>3.5288202493345455</c:v>
                </c:pt>
                <c:pt idx="92">
                  <c:v>3.5288202493345455</c:v>
                </c:pt>
                <c:pt idx="93">
                  <c:v>3.5288202493345455</c:v>
                </c:pt>
                <c:pt idx="94">
                  <c:v>3.5288202493345455</c:v>
                </c:pt>
                <c:pt idx="95">
                  <c:v>3.5288202493345455</c:v>
                </c:pt>
                <c:pt idx="96">
                  <c:v>3.5288202493345455</c:v>
                </c:pt>
                <c:pt idx="97">
                  <c:v>3.5288202493345455</c:v>
                </c:pt>
                <c:pt idx="98">
                  <c:v>3.5288202493345455</c:v>
                </c:pt>
                <c:pt idx="99">
                  <c:v>3.5288202493345455</c:v>
                </c:pt>
                <c:pt idx="100">
                  <c:v>3.5288202493345455</c:v>
                </c:pt>
                <c:pt idx="101">
                  <c:v>3.5288202493345455</c:v>
                </c:pt>
                <c:pt idx="102">
                  <c:v>3.5288202493345455</c:v>
                </c:pt>
                <c:pt idx="103">
                  <c:v>3.5288202493345455</c:v>
                </c:pt>
                <c:pt idx="104">
                  <c:v>3.5288202493345455</c:v>
                </c:pt>
                <c:pt idx="105">
                  <c:v>3.5288202493345455</c:v>
                </c:pt>
                <c:pt idx="106">
                  <c:v>3.5288202493345455</c:v>
                </c:pt>
                <c:pt idx="107">
                  <c:v>3.5288202493345455</c:v>
                </c:pt>
                <c:pt idx="108">
                  <c:v>3.5288202493345455</c:v>
                </c:pt>
                <c:pt idx="109">
                  <c:v>3.5288202493345455</c:v>
                </c:pt>
                <c:pt idx="110">
                  <c:v>3.5288202493345455</c:v>
                </c:pt>
                <c:pt idx="111">
                  <c:v>3.5288202493345455</c:v>
                </c:pt>
                <c:pt idx="112">
                  <c:v>3.5288202493345455</c:v>
                </c:pt>
                <c:pt idx="113">
                  <c:v>3.5288202493345455</c:v>
                </c:pt>
                <c:pt idx="114">
                  <c:v>3.5288202493345455</c:v>
                </c:pt>
                <c:pt idx="115">
                  <c:v>3.5288202493345455</c:v>
                </c:pt>
                <c:pt idx="116">
                  <c:v>3.5288202493345455</c:v>
                </c:pt>
                <c:pt idx="117">
                  <c:v>3.5288202493345455</c:v>
                </c:pt>
                <c:pt idx="118">
                  <c:v>3.5288202493345455</c:v>
                </c:pt>
                <c:pt idx="119">
                  <c:v>3.5288202493345455</c:v>
                </c:pt>
                <c:pt idx="120">
                  <c:v>3.5288202493345455</c:v>
                </c:pt>
                <c:pt idx="121">
                  <c:v>3.5288202493345455</c:v>
                </c:pt>
                <c:pt idx="122">
                  <c:v>3.5288202493345455</c:v>
                </c:pt>
                <c:pt idx="123">
                  <c:v>3.5288202493345455</c:v>
                </c:pt>
                <c:pt idx="124">
                  <c:v>3.5288202493345455</c:v>
                </c:pt>
                <c:pt idx="125">
                  <c:v>3.5288202493345455</c:v>
                </c:pt>
                <c:pt idx="126">
                  <c:v>3.5288202493345455</c:v>
                </c:pt>
                <c:pt idx="127">
                  <c:v>3.5288202493345455</c:v>
                </c:pt>
                <c:pt idx="128">
                  <c:v>3.5288202493345455</c:v>
                </c:pt>
                <c:pt idx="129">
                  <c:v>3.5288202493345455</c:v>
                </c:pt>
                <c:pt idx="130">
                  <c:v>3.5288202493345455</c:v>
                </c:pt>
                <c:pt idx="131">
                  <c:v>3.5288202493345455</c:v>
                </c:pt>
                <c:pt idx="132">
                  <c:v>3.5288202493345455</c:v>
                </c:pt>
                <c:pt idx="133">
                  <c:v>3.5288202493345455</c:v>
                </c:pt>
                <c:pt idx="134">
                  <c:v>3.5288202493345455</c:v>
                </c:pt>
                <c:pt idx="135">
                  <c:v>3.5288202493345455</c:v>
                </c:pt>
                <c:pt idx="136">
                  <c:v>3.5288202493345455</c:v>
                </c:pt>
                <c:pt idx="137">
                  <c:v>3.5288202493345455</c:v>
                </c:pt>
                <c:pt idx="138">
                  <c:v>3.5288202493345455</c:v>
                </c:pt>
                <c:pt idx="139">
                  <c:v>3.5288202493345455</c:v>
                </c:pt>
                <c:pt idx="140">
                  <c:v>3.5288202493345455</c:v>
                </c:pt>
                <c:pt idx="141">
                  <c:v>3.5288202493345455</c:v>
                </c:pt>
                <c:pt idx="142">
                  <c:v>3.5288202493345455</c:v>
                </c:pt>
                <c:pt idx="143">
                  <c:v>3.5288202493345455</c:v>
                </c:pt>
                <c:pt idx="144">
                  <c:v>3.5288202493345455</c:v>
                </c:pt>
                <c:pt idx="145">
                  <c:v>3.5288202493345455</c:v>
                </c:pt>
                <c:pt idx="146">
                  <c:v>3.5288202493345455</c:v>
                </c:pt>
                <c:pt idx="147">
                  <c:v>3.5288202493345455</c:v>
                </c:pt>
                <c:pt idx="148">
                  <c:v>3.5288202493345455</c:v>
                </c:pt>
                <c:pt idx="149">
                  <c:v>3.5288202493345455</c:v>
                </c:pt>
                <c:pt idx="150">
                  <c:v>3.5288202493345455</c:v>
                </c:pt>
                <c:pt idx="151">
                  <c:v>3.5288202493345455</c:v>
                </c:pt>
                <c:pt idx="152">
                  <c:v>3.5288202493345455</c:v>
                </c:pt>
                <c:pt idx="153">
                  <c:v>3.5288202493345455</c:v>
                </c:pt>
                <c:pt idx="154">
                  <c:v>3.5288202493345455</c:v>
                </c:pt>
                <c:pt idx="155">
                  <c:v>3.5288202493345455</c:v>
                </c:pt>
                <c:pt idx="156">
                  <c:v>3.5288202493345455</c:v>
                </c:pt>
                <c:pt idx="157">
                  <c:v>3.5288202493345455</c:v>
                </c:pt>
                <c:pt idx="158">
                  <c:v>3.5288202493345455</c:v>
                </c:pt>
                <c:pt idx="159">
                  <c:v>3.5288202493345455</c:v>
                </c:pt>
                <c:pt idx="160">
                  <c:v>3.5288202493345455</c:v>
                </c:pt>
                <c:pt idx="161">
                  <c:v>3.5288202493345455</c:v>
                </c:pt>
                <c:pt idx="162">
                  <c:v>3.5288202493345455</c:v>
                </c:pt>
                <c:pt idx="163">
                  <c:v>3.5288202493345455</c:v>
                </c:pt>
                <c:pt idx="164">
                  <c:v>3.5288202493345455</c:v>
                </c:pt>
                <c:pt idx="165">
                  <c:v>3.5288202493345455</c:v>
                </c:pt>
                <c:pt idx="166">
                  <c:v>3.5288202493345455</c:v>
                </c:pt>
                <c:pt idx="167">
                  <c:v>3.5288202493345455</c:v>
                </c:pt>
                <c:pt idx="168">
                  <c:v>3.5288202493345455</c:v>
                </c:pt>
                <c:pt idx="169">
                  <c:v>3.5288202493345455</c:v>
                </c:pt>
                <c:pt idx="170">
                  <c:v>3.5288202493345455</c:v>
                </c:pt>
                <c:pt idx="171">
                  <c:v>3.5288202493345455</c:v>
                </c:pt>
                <c:pt idx="172">
                  <c:v>3.5288202493345455</c:v>
                </c:pt>
                <c:pt idx="173">
                  <c:v>3.5288202493345455</c:v>
                </c:pt>
                <c:pt idx="174">
                  <c:v>3.5288202493345455</c:v>
                </c:pt>
                <c:pt idx="175">
                  <c:v>3.5288202493345455</c:v>
                </c:pt>
                <c:pt idx="176">
                  <c:v>3.5288202493345455</c:v>
                </c:pt>
                <c:pt idx="177">
                  <c:v>3.5288202493345455</c:v>
                </c:pt>
                <c:pt idx="178">
                  <c:v>3.5288202493345455</c:v>
                </c:pt>
                <c:pt idx="179">
                  <c:v>3.5288202493345455</c:v>
                </c:pt>
                <c:pt idx="180">
                  <c:v>3.5288202493345455</c:v>
                </c:pt>
                <c:pt idx="181">
                  <c:v>3.5288202493345455</c:v>
                </c:pt>
                <c:pt idx="182">
                  <c:v>3.5288202493345455</c:v>
                </c:pt>
                <c:pt idx="183">
                  <c:v>3.5288202493345455</c:v>
                </c:pt>
                <c:pt idx="184">
                  <c:v>3.5288202493345455</c:v>
                </c:pt>
                <c:pt idx="185">
                  <c:v>3.5288202493345455</c:v>
                </c:pt>
                <c:pt idx="186">
                  <c:v>3.5288202493345455</c:v>
                </c:pt>
                <c:pt idx="187">
                  <c:v>3.5288202493345455</c:v>
                </c:pt>
                <c:pt idx="188">
                  <c:v>3.5288202493345455</c:v>
                </c:pt>
                <c:pt idx="189">
                  <c:v>3.5288202493345455</c:v>
                </c:pt>
                <c:pt idx="190">
                  <c:v>3.5288202493345455</c:v>
                </c:pt>
                <c:pt idx="191">
                  <c:v>3.5288202493345455</c:v>
                </c:pt>
                <c:pt idx="192">
                  <c:v>3.5288202493345455</c:v>
                </c:pt>
                <c:pt idx="193">
                  <c:v>3.5288202493345455</c:v>
                </c:pt>
                <c:pt idx="194">
                  <c:v>3.5288202493345455</c:v>
                </c:pt>
                <c:pt idx="195">
                  <c:v>3.5288202493345455</c:v>
                </c:pt>
                <c:pt idx="196">
                  <c:v>3.5288202493345455</c:v>
                </c:pt>
                <c:pt idx="197">
                  <c:v>3.5288202493345455</c:v>
                </c:pt>
                <c:pt idx="198">
                  <c:v>3.5288202493345455</c:v>
                </c:pt>
                <c:pt idx="199">
                  <c:v>3.5288202493345455</c:v>
                </c:pt>
                <c:pt idx="200">
                  <c:v>3.5288202493345455</c:v>
                </c:pt>
                <c:pt idx="201">
                  <c:v>3.5288202493345455</c:v>
                </c:pt>
                <c:pt idx="202">
                  <c:v>3.5288202493345455</c:v>
                </c:pt>
                <c:pt idx="203">
                  <c:v>3.5288202493345455</c:v>
                </c:pt>
                <c:pt idx="204">
                  <c:v>3.5288202493345455</c:v>
                </c:pt>
                <c:pt idx="205">
                  <c:v>3.5288202493345455</c:v>
                </c:pt>
                <c:pt idx="206">
                  <c:v>3.5288202493345455</c:v>
                </c:pt>
                <c:pt idx="207">
                  <c:v>3.5288202493345455</c:v>
                </c:pt>
                <c:pt idx="208">
                  <c:v>3.5288202493345455</c:v>
                </c:pt>
                <c:pt idx="209">
                  <c:v>3.5288202493345455</c:v>
                </c:pt>
                <c:pt idx="210">
                  <c:v>3.5288202493345455</c:v>
                </c:pt>
                <c:pt idx="211">
                  <c:v>3.5288202493345455</c:v>
                </c:pt>
                <c:pt idx="212">
                  <c:v>3.5288202493345455</c:v>
                </c:pt>
                <c:pt idx="213">
                  <c:v>3.5288202493345455</c:v>
                </c:pt>
                <c:pt idx="214">
                  <c:v>3.5288202493345455</c:v>
                </c:pt>
                <c:pt idx="215">
                  <c:v>3.5288202493345455</c:v>
                </c:pt>
                <c:pt idx="216">
                  <c:v>3.5288202493345455</c:v>
                </c:pt>
                <c:pt idx="217">
                  <c:v>3.5288202493345455</c:v>
                </c:pt>
                <c:pt idx="218">
                  <c:v>3.5288202493345455</c:v>
                </c:pt>
                <c:pt idx="219">
                  <c:v>3.5288202493345455</c:v>
                </c:pt>
                <c:pt idx="220">
                  <c:v>3.5288202493345455</c:v>
                </c:pt>
                <c:pt idx="221">
                  <c:v>3.5288202493345455</c:v>
                </c:pt>
                <c:pt idx="222">
                  <c:v>3.5288202493345455</c:v>
                </c:pt>
                <c:pt idx="223">
                  <c:v>3.5288202493345455</c:v>
                </c:pt>
                <c:pt idx="224">
                  <c:v>3.5288202493345455</c:v>
                </c:pt>
                <c:pt idx="225">
                  <c:v>3.5288202493345455</c:v>
                </c:pt>
                <c:pt idx="226">
                  <c:v>3.5288202493345455</c:v>
                </c:pt>
                <c:pt idx="227">
                  <c:v>3.5288202493345455</c:v>
                </c:pt>
                <c:pt idx="228">
                  <c:v>3.5288202493345455</c:v>
                </c:pt>
                <c:pt idx="229">
                  <c:v>3.5288202493345455</c:v>
                </c:pt>
                <c:pt idx="230">
                  <c:v>3.5288202493345455</c:v>
                </c:pt>
                <c:pt idx="231">
                  <c:v>3.5288202493345455</c:v>
                </c:pt>
                <c:pt idx="232">
                  <c:v>3.5288202493345455</c:v>
                </c:pt>
                <c:pt idx="233">
                  <c:v>3.5288202493345455</c:v>
                </c:pt>
                <c:pt idx="234">
                  <c:v>3.5288202493345455</c:v>
                </c:pt>
                <c:pt idx="235">
                  <c:v>3.5288202493345455</c:v>
                </c:pt>
                <c:pt idx="236">
                  <c:v>3.5288202493345455</c:v>
                </c:pt>
                <c:pt idx="237">
                  <c:v>3.5288202493345455</c:v>
                </c:pt>
                <c:pt idx="238">
                  <c:v>3.5288202493345455</c:v>
                </c:pt>
                <c:pt idx="239">
                  <c:v>3.5288202493345455</c:v>
                </c:pt>
                <c:pt idx="240">
                  <c:v>3.5288202493345455</c:v>
                </c:pt>
                <c:pt idx="241">
                  <c:v>3.5288202493345455</c:v>
                </c:pt>
                <c:pt idx="242">
                  <c:v>3.5288202493345455</c:v>
                </c:pt>
                <c:pt idx="243">
                  <c:v>3.5288202493345455</c:v>
                </c:pt>
                <c:pt idx="244">
                  <c:v>3.5288202493345455</c:v>
                </c:pt>
                <c:pt idx="245">
                  <c:v>3.5288202493345455</c:v>
                </c:pt>
                <c:pt idx="246">
                  <c:v>3.5288202493345455</c:v>
                </c:pt>
                <c:pt idx="247">
                  <c:v>3.5288202493345455</c:v>
                </c:pt>
                <c:pt idx="248">
                  <c:v>3.5288202493345455</c:v>
                </c:pt>
                <c:pt idx="249">
                  <c:v>3.5288202493345455</c:v>
                </c:pt>
                <c:pt idx="250">
                  <c:v>3.5288202493345455</c:v>
                </c:pt>
                <c:pt idx="251">
                  <c:v>3.5288202493345455</c:v>
                </c:pt>
                <c:pt idx="252">
                  <c:v>3.5288202493345455</c:v>
                </c:pt>
                <c:pt idx="253">
                  <c:v>3.5288202493345455</c:v>
                </c:pt>
                <c:pt idx="254">
                  <c:v>3.5288202493345455</c:v>
                </c:pt>
                <c:pt idx="255">
                  <c:v>3.5288202493345455</c:v>
                </c:pt>
                <c:pt idx="256">
                  <c:v>3.5288202493345455</c:v>
                </c:pt>
                <c:pt idx="257">
                  <c:v>3.5288202493345455</c:v>
                </c:pt>
                <c:pt idx="258">
                  <c:v>3.5288202493345455</c:v>
                </c:pt>
                <c:pt idx="259">
                  <c:v>3.5288202493345455</c:v>
                </c:pt>
                <c:pt idx="260">
                  <c:v>3.5288202493345455</c:v>
                </c:pt>
                <c:pt idx="261">
                  <c:v>3.5288202493345455</c:v>
                </c:pt>
                <c:pt idx="262">
                  <c:v>3.5288202493345455</c:v>
                </c:pt>
                <c:pt idx="263">
                  <c:v>3.5288202493345455</c:v>
                </c:pt>
                <c:pt idx="264">
                  <c:v>3.5288202493345455</c:v>
                </c:pt>
                <c:pt idx="265">
                  <c:v>3.5288202493345455</c:v>
                </c:pt>
                <c:pt idx="266">
                  <c:v>3.5288202493345455</c:v>
                </c:pt>
                <c:pt idx="267">
                  <c:v>3.5288202493345455</c:v>
                </c:pt>
                <c:pt idx="268">
                  <c:v>3.5288202493345455</c:v>
                </c:pt>
                <c:pt idx="269">
                  <c:v>3.5288202493345455</c:v>
                </c:pt>
                <c:pt idx="270">
                  <c:v>3.5288202493345455</c:v>
                </c:pt>
                <c:pt idx="271">
                  <c:v>3.5288202493345455</c:v>
                </c:pt>
                <c:pt idx="272">
                  <c:v>3.5288202493345455</c:v>
                </c:pt>
                <c:pt idx="273">
                  <c:v>3.5288202493345455</c:v>
                </c:pt>
                <c:pt idx="274">
                  <c:v>3.5288202493345455</c:v>
                </c:pt>
                <c:pt idx="275">
                  <c:v>3.5288202493345455</c:v>
                </c:pt>
                <c:pt idx="276">
                  <c:v>3.5288202493345455</c:v>
                </c:pt>
                <c:pt idx="277">
                  <c:v>3.5288202493345455</c:v>
                </c:pt>
                <c:pt idx="278">
                  <c:v>3.5288202493345455</c:v>
                </c:pt>
                <c:pt idx="279">
                  <c:v>3.5288202493345455</c:v>
                </c:pt>
                <c:pt idx="280">
                  <c:v>3.5288202493345455</c:v>
                </c:pt>
                <c:pt idx="281">
                  <c:v>3.5288202493345455</c:v>
                </c:pt>
                <c:pt idx="282">
                  <c:v>3.5288202493345455</c:v>
                </c:pt>
                <c:pt idx="283">
                  <c:v>3.5288202493345455</c:v>
                </c:pt>
                <c:pt idx="284">
                  <c:v>3.5288202493345455</c:v>
                </c:pt>
                <c:pt idx="285">
                  <c:v>3.5288202493345455</c:v>
                </c:pt>
                <c:pt idx="286">
                  <c:v>3.5288202493345455</c:v>
                </c:pt>
                <c:pt idx="287">
                  <c:v>3.5288202493345455</c:v>
                </c:pt>
                <c:pt idx="288">
                  <c:v>3.5288202493345455</c:v>
                </c:pt>
                <c:pt idx="289">
                  <c:v>3.5288202493345455</c:v>
                </c:pt>
                <c:pt idx="290">
                  <c:v>3.5288202493345455</c:v>
                </c:pt>
                <c:pt idx="291">
                  <c:v>3.5288202493345455</c:v>
                </c:pt>
                <c:pt idx="292">
                  <c:v>3.5288202493345455</c:v>
                </c:pt>
                <c:pt idx="293">
                  <c:v>3.5288202493345455</c:v>
                </c:pt>
                <c:pt idx="294">
                  <c:v>3.5288202493345455</c:v>
                </c:pt>
                <c:pt idx="295">
                  <c:v>3.5288202493345455</c:v>
                </c:pt>
                <c:pt idx="296">
                  <c:v>3.5288202493345455</c:v>
                </c:pt>
                <c:pt idx="297">
                  <c:v>3.5288202493345455</c:v>
                </c:pt>
                <c:pt idx="298">
                  <c:v>3.5288202493345455</c:v>
                </c:pt>
                <c:pt idx="299">
                  <c:v>3.5288202493345455</c:v>
                </c:pt>
                <c:pt idx="300">
                  <c:v>3.5288202493345455</c:v>
                </c:pt>
                <c:pt idx="301">
                  <c:v>3.5288202493345455</c:v>
                </c:pt>
                <c:pt idx="302">
                  <c:v>3.5288202493345455</c:v>
                </c:pt>
                <c:pt idx="303">
                  <c:v>3.5288202493345455</c:v>
                </c:pt>
                <c:pt idx="304">
                  <c:v>3.5288202493345455</c:v>
                </c:pt>
                <c:pt idx="305">
                  <c:v>3.5288202493345455</c:v>
                </c:pt>
                <c:pt idx="306">
                  <c:v>3.5288202493345455</c:v>
                </c:pt>
                <c:pt idx="307">
                  <c:v>3.5288202493345455</c:v>
                </c:pt>
                <c:pt idx="308">
                  <c:v>3.5288202493345455</c:v>
                </c:pt>
                <c:pt idx="309">
                  <c:v>3.5288202493345455</c:v>
                </c:pt>
                <c:pt idx="310">
                  <c:v>3.5288202493345455</c:v>
                </c:pt>
                <c:pt idx="311">
                  <c:v>3.5288202493345455</c:v>
                </c:pt>
                <c:pt idx="312">
                  <c:v>3.5288202493345455</c:v>
                </c:pt>
                <c:pt idx="313">
                  <c:v>3.5288202493345455</c:v>
                </c:pt>
                <c:pt idx="314">
                  <c:v>3.5288202493345455</c:v>
                </c:pt>
                <c:pt idx="315">
                  <c:v>3.5288202493345455</c:v>
                </c:pt>
                <c:pt idx="316">
                  <c:v>3.5288202493345455</c:v>
                </c:pt>
                <c:pt idx="317">
                  <c:v>3.5288202493345455</c:v>
                </c:pt>
                <c:pt idx="318">
                  <c:v>3.5288202493345455</c:v>
                </c:pt>
                <c:pt idx="319">
                  <c:v>3.5288202493345455</c:v>
                </c:pt>
                <c:pt idx="320">
                  <c:v>3.5288202493345455</c:v>
                </c:pt>
                <c:pt idx="321">
                  <c:v>3.5288202493345455</c:v>
                </c:pt>
                <c:pt idx="322">
                  <c:v>3.5288202493345455</c:v>
                </c:pt>
                <c:pt idx="323">
                  <c:v>3.5288202493345455</c:v>
                </c:pt>
                <c:pt idx="324">
                  <c:v>3.5288202493345455</c:v>
                </c:pt>
                <c:pt idx="325">
                  <c:v>3.5288202493345455</c:v>
                </c:pt>
                <c:pt idx="326">
                  <c:v>3.5288202493345455</c:v>
                </c:pt>
                <c:pt idx="327">
                  <c:v>3.5288202493345455</c:v>
                </c:pt>
                <c:pt idx="328">
                  <c:v>3.5288202493345455</c:v>
                </c:pt>
                <c:pt idx="329">
                  <c:v>3.5288202493345455</c:v>
                </c:pt>
                <c:pt idx="330">
                  <c:v>3.5288202493345455</c:v>
                </c:pt>
                <c:pt idx="331">
                  <c:v>3.5288202493345455</c:v>
                </c:pt>
                <c:pt idx="332">
                  <c:v>3.5288202493345455</c:v>
                </c:pt>
                <c:pt idx="333">
                  <c:v>3.5288202493345455</c:v>
                </c:pt>
                <c:pt idx="334">
                  <c:v>3.5288202493345455</c:v>
                </c:pt>
                <c:pt idx="335">
                  <c:v>3.5288202493345455</c:v>
                </c:pt>
                <c:pt idx="336">
                  <c:v>3.5288202493345455</c:v>
                </c:pt>
                <c:pt idx="337">
                  <c:v>3.5288202493345455</c:v>
                </c:pt>
                <c:pt idx="338">
                  <c:v>3.5288202493345455</c:v>
                </c:pt>
                <c:pt idx="339">
                  <c:v>3.5288202493345455</c:v>
                </c:pt>
                <c:pt idx="340">
                  <c:v>3.5288202493345455</c:v>
                </c:pt>
                <c:pt idx="341">
                  <c:v>3.5288202493345455</c:v>
                </c:pt>
                <c:pt idx="342">
                  <c:v>3.5288202493345455</c:v>
                </c:pt>
                <c:pt idx="343">
                  <c:v>3.5288202493345455</c:v>
                </c:pt>
                <c:pt idx="344">
                  <c:v>3.5288202493345455</c:v>
                </c:pt>
                <c:pt idx="345">
                  <c:v>3.5288202493345455</c:v>
                </c:pt>
                <c:pt idx="346">
                  <c:v>3.5288202493345455</c:v>
                </c:pt>
                <c:pt idx="347">
                  <c:v>3.5288202493345455</c:v>
                </c:pt>
                <c:pt idx="348">
                  <c:v>3.5288202493345455</c:v>
                </c:pt>
                <c:pt idx="349">
                  <c:v>3.5288202493345455</c:v>
                </c:pt>
                <c:pt idx="350">
                  <c:v>3.5288202493345455</c:v>
                </c:pt>
                <c:pt idx="351">
                  <c:v>3.5288202493345455</c:v>
                </c:pt>
                <c:pt idx="352">
                  <c:v>3.5288202493345455</c:v>
                </c:pt>
                <c:pt idx="353">
                  <c:v>3.5288202493345455</c:v>
                </c:pt>
                <c:pt idx="354">
                  <c:v>3.5288202493345455</c:v>
                </c:pt>
                <c:pt idx="355">
                  <c:v>3.5288202493345455</c:v>
                </c:pt>
                <c:pt idx="356">
                  <c:v>3.5288202493345455</c:v>
                </c:pt>
                <c:pt idx="357">
                  <c:v>3.5288202493345455</c:v>
                </c:pt>
                <c:pt idx="358">
                  <c:v>3.5288202493345455</c:v>
                </c:pt>
                <c:pt idx="359">
                  <c:v>3.5288202493345455</c:v>
                </c:pt>
                <c:pt idx="360">
                  <c:v>3.5288202493345455</c:v>
                </c:pt>
                <c:pt idx="361">
                  <c:v>3.5288202493345455</c:v>
                </c:pt>
                <c:pt idx="362">
                  <c:v>3.5288202493345455</c:v>
                </c:pt>
                <c:pt idx="363">
                  <c:v>3.5288202493345455</c:v>
                </c:pt>
                <c:pt idx="364">
                  <c:v>3.5288202493345455</c:v>
                </c:pt>
                <c:pt idx="365">
                  <c:v>3.5288202493345455</c:v>
                </c:pt>
                <c:pt idx="366">
                  <c:v>3.5288202493345455</c:v>
                </c:pt>
                <c:pt idx="367">
                  <c:v>3.5288202493345455</c:v>
                </c:pt>
                <c:pt idx="368">
                  <c:v>3.5288202493345455</c:v>
                </c:pt>
                <c:pt idx="369">
                  <c:v>3.5288202493345455</c:v>
                </c:pt>
                <c:pt idx="370">
                  <c:v>3.5288202493345455</c:v>
                </c:pt>
                <c:pt idx="371">
                  <c:v>3.5288202493345455</c:v>
                </c:pt>
                <c:pt idx="372">
                  <c:v>3.5288202493345455</c:v>
                </c:pt>
                <c:pt idx="373">
                  <c:v>3.5288202493345455</c:v>
                </c:pt>
                <c:pt idx="374">
                  <c:v>3.5288202493345455</c:v>
                </c:pt>
                <c:pt idx="375">
                  <c:v>3.5288202493345455</c:v>
                </c:pt>
                <c:pt idx="376">
                  <c:v>3.5288202493345455</c:v>
                </c:pt>
                <c:pt idx="377">
                  <c:v>3.5288202493345455</c:v>
                </c:pt>
                <c:pt idx="378">
                  <c:v>3.5288202493345455</c:v>
                </c:pt>
                <c:pt idx="379">
                  <c:v>3.5288202493345455</c:v>
                </c:pt>
                <c:pt idx="380">
                  <c:v>3.5288202493345455</c:v>
                </c:pt>
                <c:pt idx="381">
                  <c:v>3.5288202493345455</c:v>
                </c:pt>
                <c:pt idx="382">
                  <c:v>3.5288202493345455</c:v>
                </c:pt>
                <c:pt idx="383">
                  <c:v>3.5288202493345455</c:v>
                </c:pt>
                <c:pt idx="384">
                  <c:v>3.5288202493345455</c:v>
                </c:pt>
                <c:pt idx="385">
                  <c:v>3.5288202493345455</c:v>
                </c:pt>
                <c:pt idx="386">
                  <c:v>3.5288202493345455</c:v>
                </c:pt>
                <c:pt idx="387">
                  <c:v>3.5288202493345455</c:v>
                </c:pt>
                <c:pt idx="388">
                  <c:v>3.5288202493345455</c:v>
                </c:pt>
                <c:pt idx="389">
                  <c:v>3.5288202493345455</c:v>
                </c:pt>
                <c:pt idx="390">
                  <c:v>3.5288202493345455</c:v>
                </c:pt>
                <c:pt idx="391">
                  <c:v>3.5288202493345455</c:v>
                </c:pt>
                <c:pt idx="392">
                  <c:v>3.5288202493345455</c:v>
                </c:pt>
                <c:pt idx="393">
                  <c:v>3.5288202493345455</c:v>
                </c:pt>
                <c:pt idx="394">
                  <c:v>3.5288202493345455</c:v>
                </c:pt>
                <c:pt idx="395">
                  <c:v>3.5288202493345455</c:v>
                </c:pt>
                <c:pt idx="396">
                  <c:v>3.5288202493345455</c:v>
                </c:pt>
                <c:pt idx="397">
                  <c:v>3.5288202493345455</c:v>
                </c:pt>
                <c:pt idx="398">
                  <c:v>3.5288202493345455</c:v>
                </c:pt>
                <c:pt idx="399">
                  <c:v>3.5288202493345455</c:v>
                </c:pt>
                <c:pt idx="400">
                  <c:v>3.5288202493345455</c:v>
                </c:pt>
                <c:pt idx="401">
                  <c:v>3.5288202493345455</c:v>
                </c:pt>
                <c:pt idx="402">
                  <c:v>3.5288202493345455</c:v>
                </c:pt>
                <c:pt idx="403">
                  <c:v>3.5288202493345455</c:v>
                </c:pt>
                <c:pt idx="404">
                  <c:v>3.5288202493345455</c:v>
                </c:pt>
                <c:pt idx="405">
                  <c:v>3.5288202493345455</c:v>
                </c:pt>
                <c:pt idx="406">
                  <c:v>3.5288202493345455</c:v>
                </c:pt>
                <c:pt idx="407">
                  <c:v>3.5288202493345455</c:v>
                </c:pt>
                <c:pt idx="408">
                  <c:v>3.5288202493345455</c:v>
                </c:pt>
                <c:pt idx="409">
                  <c:v>3.5288202493345455</c:v>
                </c:pt>
                <c:pt idx="410">
                  <c:v>3.5288202493345455</c:v>
                </c:pt>
                <c:pt idx="411">
                  <c:v>3.5288202493345455</c:v>
                </c:pt>
                <c:pt idx="412">
                  <c:v>3.5288202493345455</c:v>
                </c:pt>
                <c:pt idx="413">
                  <c:v>3.5288202493345455</c:v>
                </c:pt>
                <c:pt idx="414">
                  <c:v>3.5288202493345455</c:v>
                </c:pt>
                <c:pt idx="415">
                  <c:v>3.5288202493345455</c:v>
                </c:pt>
                <c:pt idx="416">
                  <c:v>3.5288202493345455</c:v>
                </c:pt>
                <c:pt idx="417">
                  <c:v>3.5288202493345455</c:v>
                </c:pt>
                <c:pt idx="418">
                  <c:v>3.5288202493345455</c:v>
                </c:pt>
                <c:pt idx="419">
                  <c:v>3.5288202493345455</c:v>
                </c:pt>
                <c:pt idx="420">
                  <c:v>3.5288202493345455</c:v>
                </c:pt>
                <c:pt idx="421">
                  <c:v>3.5288202493345455</c:v>
                </c:pt>
                <c:pt idx="422">
                  <c:v>3.5288202493345455</c:v>
                </c:pt>
                <c:pt idx="423">
                  <c:v>3.5288202493345455</c:v>
                </c:pt>
                <c:pt idx="424">
                  <c:v>3.5288202493345455</c:v>
                </c:pt>
                <c:pt idx="425">
                  <c:v>3.5288202493345455</c:v>
                </c:pt>
                <c:pt idx="426">
                  <c:v>3.5288202493345455</c:v>
                </c:pt>
                <c:pt idx="427">
                  <c:v>3.5288202493345455</c:v>
                </c:pt>
                <c:pt idx="428">
                  <c:v>3.5288202493345455</c:v>
                </c:pt>
                <c:pt idx="429">
                  <c:v>3.5288202493345455</c:v>
                </c:pt>
                <c:pt idx="430">
                  <c:v>3.5288202493345455</c:v>
                </c:pt>
                <c:pt idx="431">
                  <c:v>3.5288202493345455</c:v>
                </c:pt>
                <c:pt idx="432">
                  <c:v>3.5288202493345455</c:v>
                </c:pt>
                <c:pt idx="433">
                  <c:v>3.5288202493345455</c:v>
                </c:pt>
                <c:pt idx="434">
                  <c:v>3.5288202493345455</c:v>
                </c:pt>
                <c:pt idx="435">
                  <c:v>3.5288202493345455</c:v>
                </c:pt>
                <c:pt idx="436">
                  <c:v>3.5288202493345455</c:v>
                </c:pt>
                <c:pt idx="437">
                  <c:v>3.5288202493345455</c:v>
                </c:pt>
                <c:pt idx="438">
                  <c:v>3.5288202493345455</c:v>
                </c:pt>
                <c:pt idx="439">
                  <c:v>3.5288202493345455</c:v>
                </c:pt>
                <c:pt idx="440">
                  <c:v>3.5288202493345455</c:v>
                </c:pt>
                <c:pt idx="441">
                  <c:v>3.5288202493345455</c:v>
                </c:pt>
                <c:pt idx="442">
                  <c:v>3.5288202493345455</c:v>
                </c:pt>
                <c:pt idx="443">
                  <c:v>3.5288202493345455</c:v>
                </c:pt>
                <c:pt idx="444">
                  <c:v>3.5288202493345455</c:v>
                </c:pt>
                <c:pt idx="445">
                  <c:v>3.5288202493345455</c:v>
                </c:pt>
                <c:pt idx="446">
                  <c:v>3.5288202493345455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949F-41CA-8682-5CB4FE58F860}"/>
            </c:ext>
          </c:extLst>
        </c:ser>
        <c:ser>
          <c:idx val="6"/>
          <c:order val="6"/>
          <c:tx>
            <c:v>Minus StDev</c:v>
          </c:tx>
          <c:spPr>
            <a:ln w="28575" cap="rnd">
              <a:solidFill>
                <a:srgbClr val="9BBB59">
                  <a:lumMod val="75000"/>
                </a:srgbClr>
              </a:solidFill>
              <a:round/>
            </a:ln>
            <a:effectLst/>
          </c:spPr>
          <c:marker>
            <c:symbol val="none"/>
          </c:marker>
          <c:val>
            <c:numRef>
              <c:f>'pH meter #2__083118AM'!$H$2:$H$448</c:f>
              <c:numCache>
                <c:formatCode>0.0000</c:formatCode>
                <c:ptCount val="447"/>
                <c:pt idx="0">
                  <c:v>3.4790678938421902</c:v>
                </c:pt>
                <c:pt idx="1">
                  <c:v>3.4790678938421902</c:v>
                </c:pt>
                <c:pt idx="2">
                  <c:v>3.4790678938421902</c:v>
                </c:pt>
                <c:pt idx="3">
                  <c:v>3.4790678938421902</c:v>
                </c:pt>
                <c:pt idx="4">
                  <c:v>3.4790678938421902</c:v>
                </c:pt>
                <c:pt idx="5">
                  <c:v>3.4790678938421902</c:v>
                </c:pt>
                <c:pt idx="6">
                  <c:v>3.4790678938421902</c:v>
                </c:pt>
                <c:pt idx="7">
                  <c:v>3.4790678938421902</c:v>
                </c:pt>
                <c:pt idx="8">
                  <c:v>3.4790678938421902</c:v>
                </c:pt>
                <c:pt idx="9">
                  <c:v>3.4790678938421902</c:v>
                </c:pt>
                <c:pt idx="10">
                  <c:v>3.4790678938421902</c:v>
                </c:pt>
                <c:pt idx="11">
                  <c:v>3.4790678938421902</c:v>
                </c:pt>
                <c:pt idx="12">
                  <c:v>3.4790678938421902</c:v>
                </c:pt>
                <c:pt idx="13">
                  <c:v>3.4790678938421902</c:v>
                </c:pt>
                <c:pt idx="14">
                  <c:v>3.4790678938421902</c:v>
                </c:pt>
                <c:pt idx="15">
                  <c:v>3.4790678938421902</c:v>
                </c:pt>
                <c:pt idx="16">
                  <c:v>3.4790678938421902</c:v>
                </c:pt>
                <c:pt idx="17">
                  <c:v>3.4790678938421902</c:v>
                </c:pt>
                <c:pt idx="18">
                  <c:v>3.4790678938421902</c:v>
                </c:pt>
                <c:pt idx="19">
                  <c:v>3.4790678938421902</c:v>
                </c:pt>
                <c:pt idx="20">
                  <c:v>3.4790678938421902</c:v>
                </c:pt>
                <c:pt idx="21">
                  <c:v>3.4790678938421902</c:v>
                </c:pt>
                <c:pt idx="22">
                  <c:v>3.4790678938421902</c:v>
                </c:pt>
                <c:pt idx="23">
                  <c:v>3.4790678938421902</c:v>
                </c:pt>
                <c:pt idx="24">
                  <c:v>3.4790678938421902</c:v>
                </c:pt>
                <c:pt idx="25">
                  <c:v>3.4790678938421902</c:v>
                </c:pt>
                <c:pt idx="26">
                  <c:v>3.4790678938421902</c:v>
                </c:pt>
                <c:pt idx="27">
                  <c:v>3.4790678938421902</c:v>
                </c:pt>
                <c:pt idx="28">
                  <c:v>3.4790678938421902</c:v>
                </c:pt>
                <c:pt idx="29">
                  <c:v>3.4790678938421902</c:v>
                </c:pt>
                <c:pt idx="30">
                  <c:v>3.4790678938421902</c:v>
                </c:pt>
                <c:pt idx="31">
                  <c:v>3.4790678938421902</c:v>
                </c:pt>
                <c:pt idx="32">
                  <c:v>3.4790678938421902</c:v>
                </c:pt>
                <c:pt idx="33">
                  <c:v>3.4790678938421902</c:v>
                </c:pt>
                <c:pt idx="34">
                  <c:v>3.4790678938421902</c:v>
                </c:pt>
                <c:pt idx="35">
                  <c:v>3.4790678938421902</c:v>
                </c:pt>
                <c:pt idx="36">
                  <c:v>3.4790678938421902</c:v>
                </c:pt>
                <c:pt idx="37">
                  <c:v>3.4790678938421902</c:v>
                </c:pt>
                <c:pt idx="38">
                  <c:v>3.4790678938421902</c:v>
                </c:pt>
                <c:pt idx="39">
                  <c:v>3.4790678938421902</c:v>
                </c:pt>
                <c:pt idx="40">
                  <c:v>3.4790678938421902</c:v>
                </c:pt>
                <c:pt idx="41">
                  <c:v>3.4790678938421902</c:v>
                </c:pt>
                <c:pt idx="42">
                  <c:v>3.4790678938421902</c:v>
                </c:pt>
                <c:pt idx="43">
                  <c:v>3.4790678938421902</c:v>
                </c:pt>
                <c:pt idx="44">
                  <c:v>3.4790678938421902</c:v>
                </c:pt>
                <c:pt idx="45">
                  <c:v>3.4790678938421902</c:v>
                </c:pt>
                <c:pt idx="46">
                  <c:v>3.4790678938421902</c:v>
                </c:pt>
                <c:pt idx="47">
                  <c:v>3.4790678938421902</c:v>
                </c:pt>
                <c:pt idx="48">
                  <c:v>3.4790678938421902</c:v>
                </c:pt>
                <c:pt idx="49">
                  <c:v>3.4790678938421902</c:v>
                </c:pt>
                <c:pt idx="50">
                  <c:v>3.4790678938421902</c:v>
                </c:pt>
                <c:pt idx="51">
                  <c:v>3.4790678938421902</c:v>
                </c:pt>
                <c:pt idx="52">
                  <c:v>3.4790678938421902</c:v>
                </c:pt>
                <c:pt idx="53">
                  <c:v>3.4790678938421902</c:v>
                </c:pt>
                <c:pt idx="54">
                  <c:v>3.4790678938421902</c:v>
                </c:pt>
                <c:pt idx="55">
                  <c:v>3.4790678938421902</c:v>
                </c:pt>
                <c:pt idx="56">
                  <c:v>3.4790678938421902</c:v>
                </c:pt>
                <c:pt idx="57">
                  <c:v>3.4790678938421902</c:v>
                </c:pt>
                <c:pt idx="58">
                  <c:v>3.4790678938421902</c:v>
                </c:pt>
                <c:pt idx="59">
                  <c:v>3.4790678938421902</c:v>
                </c:pt>
                <c:pt idx="60">
                  <c:v>3.4790678938421902</c:v>
                </c:pt>
                <c:pt idx="61">
                  <c:v>3.4790678938421902</c:v>
                </c:pt>
                <c:pt idx="62">
                  <c:v>3.4790678938421902</c:v>
                </c:pt>
                <c:pt idx="63">
                  <c:v>3.4790678938421902</c:v>
                </c:pt>
                <c:pt idx="64">
                  <c:v>3.4790678938421902</c:v>
                </c:pt>
                <c:pt idx="65">
                  <c:v>3.4790678938421902</c:v>
                </c:pt>
                <c:pt idx="66">
                  <c:v>3.4790678938421902</c:v>
                </c:pt>
                <c:pt idx="67">
                  <c:v>3.4790678938421902</c:v>
                </c:pt>
                <c:pt idx="68">
                  <c:v>3.4790678938421902</c:v>
                </c:pt>
                <c:pt idx="69">
                  <c:v>3.4790678938421902</c:v>
                </c:pt>
                <c:pt idx="70">
                  <c:v>3.4790678938421902</c:v>
                </c:pt>
                <c:pt idx="71">
                  <c:v>3.4790678938421902</c:v>
                </c:pt>
                <c:pt idx="72">
                  <c:v>3.4790678938421902</c:v>
                </c:pt>
                <c:pt idx="73">
                  <c:v>3.4790678938421902</c:v>
                </c:pt>
                <c:pt idx="74">
                  <c:v>3.4790678938421902</c:v>
                </c:pt>
                <c:pt idx="75">
                  <c:v>3.4790678938421902</c:v>
                </c:pt>
                <c:pt idx="76">
                  <c:v>3.4790678938421902</c:v>
                </c:pt>
                <c:pt idx="77">
                  <c:v>3.4790678938421902</c:v>
                </c:pt>
                <c:pt idx="78">
                  <c:v>3.4790678938421902</c:v>
                </c:pt>
                <c:pt idx="79">
                  <c:v>3.4790678938421902</c:v>
                </c:pt>
                <c:pt idx="80">
                  <c:v>3.4790678938421902</c:v>
                </c:pt>
                <c:pt idx="81">
                  <c:v>3.4790678938421902</c:v>
                </c:pt>
                <c:pt idx="82">
                  <c:v>3.4790678938421902</c:v>
                </c:pt>
                <c:pt idx="83">
                  <c:v>3.4790678938421902</c:v>
                </c:pt>
                <c:pt idx="84">
                  <c:v>3.4790678938421902</c:v>
                </c:pt>
                <c:pt idx="85">
                  <c:v>3.4790678938421902</c:v>
                </c:pt>
                <c:pt idx="86">
                  <c:v>3.4790678938421902</c:v>
                </c:pt>
                <c:pt idx="87">
                  <c:v>3.4790678938421902</c:v>
                </c:pt>
                <c:pt idx="88">
                  <c:v>3.4790678938421902</c:v>
                </c:pt>
                <c:pt idx="89">
                  <c:v>3.4790678938421902</c:v>
                </c:pt>
                <c:pt idx="90">
                  <c:v>3.4790678938421902</c:v>
                </c:pt>
                <c:pt idx="91">
                  <c:v>3.4790678938421902</c:v>
                </c:pt>
                <c:pt idx="92">
                  <c:v>3.4790678938421902</c:v>
                </c:pt>
                <c:pt idx="93">
                  <c:v>3.4790678938421902</c:v>
                </c:pt>
                <c:pt idx="94">
                  <c:v>3.4790678938421902</c:v>
                </c:pt>
                <c:pt idx="95">
                  <c:v>3.4790678938421902</c:v>
                </c:pt>
                <c:pt idx="96">
                  <c:v>3.4790678938421902</c:v>
                </c:pt>
                <c:pt idx="97">
                  <c:v>3.4790678938421902</c:v>
                </c:pt>
                <c:pt idx="98">
                  <c:v>3.4790678938421902</c:v>
                </c:pt>
                <c:pt idx="99">
                  <c:v>3.4790678938421902</c:v>
                </c:pt>
                <c:pt idx="100">
                  <c:v>3.4790678938421902</c:v>
                </c:pt>
                <c:pt idx="101">
                  <c:v>3.4790678938421902</c:v>
                </c:pt>
                <c:pt idx="102">
                  <c:v>3.4790678938421902</c:v>
                </c:pt>
                <c:pt idx="103">
                  <c:v>3.4790678938421902</c:v>
                </c:pt>
                <c:pt idx="104">
                  <c:v>3.4790678938421902</c:v>
                </c:pt>
                <c:pt idx="105">
                  <c:v>3.4790678938421902</c:v>
                </c:pt>
                <c:pt idx="106">
                  <c:v>3.4790678938421902</c:v>
                </c:pt>
                <c:pt idx="107">
                  <c:v>3.4790678938421902</c:v>
                </c:pt>
                <c:pt idx="108">
                  <c:v>3.4790678938421902</c:v>
                </c:pt>
                <c:pt idx="109">
                  <c:v>3.4790678938421902</c:v>
                </c:pt>
                <c:pt idx="110">
                  <c:v>3.4790678938421902</c:v>
                </c:pt>
                <c:pt idx="111">
                  <c:v>3.4790678938421902</c:v>
                </c:pt>
                <c:pt idx="112">
                  <c:v>3.4790678938421902</c:v>
                </c:pt>
                <c:pt idx="113">
                  <c:v>3.4790678938421902</c:v>
                </c:pt>
                <c:pt idx="114">
                  <c:v>3.4790678938421902</c:v>
                </c:pt>
                <c:pt idx="115">
                  <c:v>3.4790678938421902</c:v>
                </c:pt>
                <c:pt idx="116">
                  <c:v>3.4790678938421902</c:v>
                </c:pt>
                <c:pt idx="117">
                  <c:v>3.4790678938421902</c:v>
                </c:pt>
                <c:pt idx="118">
                  <c:v>3.4790678938421902</c:v>
                </c:pt>
                <c:pt idx="119">
                  <c:v>3.4790678938421902</c:v>
                </c:pt>
                <c:pt idx="120">
                  <c:v>3.4790678938421902</c:v>
                </c:pt>
                <c:pt idx="121">
                  <c:v>3.4790678938421902</c:v>
                </c:pt>
                <c:pt idx="122">
                  <c:v>3.4790678938421902</c:v>
                </c:pt>
                <c:pt idx="123">
                  <c:v>3.4790678938421902</c:v>
                </c:pt>
                <c:pt idx="124">
                  <c:v>3.4790678938421902</c:v>
                </c:pt>
                <c:pt idx="125">
                  <c:v>3.4790678938421902</c:v>
                </c:pt>
                <c:pt idx="126">
                  <c:v>3.4790678938421902</c:v>
                </c:pt>
                <c:pt idx="127">
                  <c:v>3.4790678938421902</c:v>
                </c:pt>
                <c:pt idx="128">
                  <c:v>3.4790678938421902</c:v>
                </c:pt>
                <c:pt idx="129">
                  <c:v>3.4790678938421902</c:v>
                </c:pt>
                <c:pt idx="130">
                  <c:v>3.4790678938421902</c:v>
                </c:pt>
                <c:pt idx="131">
                  <c:v>3.4790678938421902</c:v>
                </c:pt>
                <c:pt idx="132">
                  <c:v>3.4790678938421902</c:v>
                </c:pt>
                <c:pt idx="133">
                  <c:v>3.4790678938421902</c:v>
                </c:pt>
                <c:pt idx="134">
                  <c:v>3.4790678938421902</c:v>
                </c:pt>
                <c:pt idx="135">
                  <c:v>3.4790678938421902</c:v>
                </c:pt>
                <c:pt idx="136">
                  <c:v>3.4790678938421902</c:v>
                </c:pt>
                <c:pt idx="137">
                  <c:v>3.4790678938421902</c:v>
                </c:pt>
                <c:pt idx="138">
                  <c:v>3.4790678938421902</c:v>
                </c:pt>
                <c:pt idx="139">
                  <c:v>3.4790678938421902</c:v>
                </c:pt>
                <c:pt idx="140">
                  <c:v>3.4790678938421902</c:v>
                </c:pt>
                <c:pt idx="141">
                  <c:v>3.4790678938421902</c:v>
                </c:pt>
                <c:pt idx="142">
                  <c:v>3.4790678938421902</c:v>
                </c:pt>
                <c:pt idx="143">
                  <c:v>3.4790678938421902</c:v>
                </c:pt>
                <c:pt idx="144">
                  <c:v>3.4790678938421902</c:v>
                </c:pt>
                <c:pt idx="145">
                  <c:v>3.4790678938421902</c:v>
                </c:pt>
                <c:pt idx="146">
                  <c:v>3.4790678938421902</c:v>
                </c:pt>
                <c:pt idx="147">
                  <c:v>3.4790678938421902</c:v>
                </c:pt>
                <c:pt idx="148">
                  <c:v>3.4790678938421902</c:v>
                </c:pt>
                <c:pt idx="149">
                  <c:v>3.4790678938421902</c:v>
                </c:pt>
                <c:pt idx="150">
                  <c:v>3.4790678938421902</c:v>
                </c:pt>
                <c:pt idx="151">
                  <c:v>3.4790678938421902</c:v>
                </c:pt>
                <c:pt idx="152">
                  <c:v>3.4790678938421902</c:v>
                </c:pt>
                <c:pt idx="153">
                  <c:v>3.4790678938421902</c:v>
                </c:pt>
                <c:pt idx="154">
                  <c:v>3.4790678938421902</c:v>
                </c:pt>
                <c:pt idx="155">
                  <c:v>3.4790678938421902</c:v>
                </c:pt>
                <c:pt idx="156">
                  <c:v>3.4790678938421902</c:v>
                </c:pt>
                <c:pt idx="157">
                  <c:v>3.4790678938421902</c:v>
                </c:pt>
                <c:pt idx="158">
                  <c:v>3.4790678938421902</c:v>
                </c:pt>
                <c:pt idx="159">
                  <c:v>3.4790678938421902</c:v>
                </c:pt>
                <c:pt idx="160">
                  <c:v>3.4790678938421902</c:v>
                </c:pt>
                <c:pt idx="161">
                  <c:v>3.4790678938421902</c:v>
                </c:pt>
                <c:pt idx="162">
                  <c:v>3.4790678938421902</c:v>
                </c:pt>
                <c:pt idx="163">
                  <c:v>3.4790678938421902</c:v>
                </c:pt>
                <c:pt idx="164">
                  <c:v>3.4790678938421902</c:v>
                </c:pt>
                <c:pt idx="165">
                  <c:v>3.4790678938421902</c:v>
                </c:pt>
                <c:pt idx="166">
                  <c:v>3.4790678938421902</c:v>
                </c:pt>
                <c:pt idx="167">
                  <c:v>3.4790678938421902</c:v>
                </c:pt>
                <c:pt idx="168">
                  <c:v>3.4790678938421902</c:v>
                </c:pt>
                <c:pt idx="169">
                  <c:v>3.4790678938421902</c:v>
                </c:pt>
                <c:pt idx="170">
                  <c:v>3.4790678938421902</c:v>
                </c:pt>
                <c:pt idx="171">
                  <c:v>3.4790678938421902</c:v>
                </c:pt>
                <c:pt idx="172">
                  <c:v>3.4790678938421902</c:v>
                </c:pt>
                <c:pt idx="173">
                  <c:v>3.4790678938421902</c:v>
                </c:pt>
                <c:pt idx="174">
                  <c:v>3.4790678938421902</c:v>
                </c:pt>
                <c:pt idx="175">
                  <c:v>3.4790678938421902</c:v>
                </c:pt>
                <c:pt idx="176">
                  <c:v>3.4790678938421902</c:v>
                </c:pt>
                <c:pt idx="177">
                  <c:v>3.4790678938421902</c:v>
                </c:pt>
                <c:pt idx="178">
                  <c:v>3.4790678938421902</c:v>
                </c:pt>
                <c:pt idx="179">
                  <c:v>3.4790678938421902</c:v>
                </c:pt>
                <c:pt idx="180">
                  <c:v>3.4790678938421902</c:v>
                </c:pt>
                <c:pt idx="181">
                  <c:v>3.4790678938421902</c:v>
                </c:pt>
                <c:pt idx="182">
                  <c:v>3.4790678938421902</c:v>
                </c:pt>
                <c:pt idx="183">
                  <c:v>3.4790678938421902</c:v>
                </c:pt>
                <c:pt idx="184">
                  <c:v>3.4790678938421902</c:v>
                </c:pt>
                <c:pt idx="185">
                  <c:v>3.4790678938421902</c:v>
                </c:pt>
                <c:pt idx="186">
                  <c:v>3.4790678938421902</c:v>
                </c:pt>
                <c:pt idx="187">
                  <c:v>3.4790678938421902</c:v>
                </c:pt>
                <c:pt idx="188">
                  <c:v>3.4790678938421902</c:v>
                </c:pt>
                <c:pt idx="189">
                  <c:v>3.4790678938421902</c:v>
                </c:pt>
                <c:pt idx="190">
                  <c:v>3.4790678938421902</c:v>
                </c:pt>
                <c:pt idx="191">
                  <c:v>3.4790678938421902</c:v>
                </c:pt>
                <c:pt idx="192">
                  <c:v>3.4790678938421902</c:v>
                </c:pt>
                <c:pt idx="193">
                  <c:v>3.4790678938421902</c:v>
                </c:pt>
                <c:pt idx="194">
                  <c:v>3.4790678938421902</c:v>
                </c:pt>
                <c:pt idx="195">
                  <c:v>3.4790678938421902</c:v>
                </c:pt>
                <c:pt idx="196">
                  <c:v>3.4790678938421902</c:v>
                </c:pt>
                <c:pt idx="197">
                  <c:v>3.4790678938421902</c:v>
                </c:pt>
                <c:pt idx="198">
                  <c:v>3.4790678938421902</c:v>
                </c:pt>
                <c:pt idx="199">
                  <c:v>3.4790678938421902</c:v>
                </c:pt>
                <c:pt idx="200">
                  <c:v>3.4790678938421902</c:v>
                </c:pt>
                <c:pt idx="201">
                  <c:v>3.4790678938421902</c:v>
                </c:pt>
                <c:pt idx="202">
                  <c:v>3.4790678938421902</c:v>
                </c:pt>
                <c:pt idx="203">
                  <c:v>3.4790678938421902</c:v>
                </c:pt>
                <c:pt idx="204">
                  <c:v>3.4790678938421902</c:v>
                </c:pt>
                <c:pt idx="205">
                  <c:v>3.4790678938421902</c:v>
                </c:pt>
                <c:pt idx="206">
                  <c:v>3.4790678938421902</c:v>
                </c:pt>
                <c:pt idx="207">
                  <c:v>3.4790678938421902</c:v>
                </c:pt>
                <c:pt idx="208">
                  <c:v>3.4790678938421902</c:v>
                </c:pt>
                <c:pt idx="209">
                  <c:v>3.4790678938421902</c:v>
                </c:pt>
                <c:pt idx="210">
                  <c:v>3.4790678938421902</c:v>
                </c:pt>
                <c:pt idx="211">
                  <c:v>3.4790678938421902</c:v>
                </c:pt>
                <c:pt idx="212">
                  <c:v>3.4790678938421902</c:v>
                </c:pt>
                <c:pt idx="213">
                  <c:v>3.4790678938421902</c:v>
                </c:pt>
                <c:pt idx="214">
                  <c:v>3.4790678938421902</c:v>
                </c:pt>
                <c:pt idx="215">
                  <c:v>3.4790678938421902</c:v>
                </c:pt>
                <c:pt idx="216">
                  <c:v>3.4790678938421902</c:v>
                </c:pt>
                <c:pt idx="217">
                  <c:v>3.4790678938421902</c:v>
                </c:pt>
                <c:pt idx="218">
                  <c:v>3.4790678938421902</c:v>
                </c:pt>
                <c:pt idx="219">
                  <c:v>3.4790678938421902</c:v>
                </c:pt>
                <c:pt idx="220">
                  <c:v>3.4790678938421902</c:v>
                </c:pt>
                <c:pt idx="221">
                  <c:v>3.4790678938421902</c:v>
                </c:pt>
                <c:pt idx="222">
                  <c:v>3.4790678938421902</c:v>
                </c:pt>
                <c:pt idx="223">
                  <c:v>3.4790678938421902</c:v>
                </c:pt>
                <c:pt idx="224">
                  <c:v>3.4790678938421902</c:v>
                </c:pt>
                <c:pt idx="225">
                  <c:v>3.4790678938421902</c:v>
                </c:pt>
                <c:pt idx="226">
                  <c:v>3.4790678938421902</c:v>
                </c:pt>
                <c:pt idx="227">
                  <c:v>3.4790678938421902</c:v>
                </c:pt>
                <c:pt idx="228">
                  <c:v>3.4790678938421902</c:v>
                </c:pt>
                <c:pt idx="229">
                  <c:v>3.4790678938421902</c:v>
                </c:pt>
                <c:pt idx="230">
                  <c:v>3.4790678938421902</c:v>
                </c:pt>
                <c:pt idx="231">
                  <c:v>3.4790678938421902</c:v>
                </c:pt>
                <c:pt idx="232">
                  <c:v>3.4790678938421902</c:v>
                </c:pt>
                <c:pt idx="233">
                  <c:v>3.4790678938421902</c:v>
                </c:pt>
                <c:pt idx="234">
                  <c:v>3.4790678938421902</c:v>
                </c:pt>
                <c:pt idx="235">
                  <c:v>3.4790678938421902</c:v>
                </c:pt>
                <c:pt idx="236">
                  <c:v>3.4790678938421902</c:v>
                </c:pt>
                <c:pt idx="237">
                  <c:v>3.4790678938421902</c:v>
                </c:pt>
                <c:pt idx="238">
                  <c:v>3.4790678938421902</c:v>
                </c:pt>
                <c:pt idx="239">
                  <c:v>3.4790678938421902</c:v>
                </c:pt>
                <c:pt idx="240">
                  <c:v>3.4790678938421902</c:v>
                </c:pt>
                <c:pt idx="241">
                  <c:v>3.4790678938421902</c:v>
                </c:pt>
                <c:pt idx="242">
                  <c:v>3.4790678938421902</c:v>
                </c:pt>
                <c:pt idx="243">
                  <c:v>3.4790678938421902</c:v>
                </c:pt>
                <c:pt idx="244">
                  <c:v>3.4790678938421902</c:v>
                </c:pt>
                <c:pt idx="245">
                  <c:v>3.4790678938421902</c:v>
                </c:pt>
                <c:pt idx="246">
                  <c:v>3.4790678938421902</c:v>
                </c:pt>
                <c:pt idx="247">
                  <c:v>3.4790678938421902</c:v>
                </c:pt>
                <c:pt idx="248">
                  <c:v>3.4790678938421902</c:v>
                </c:pt>
                <c:pt idx="249">
                  <c:v>3.4790678938421902</c:v>
                </c:pt>
                <c:pt idx="250">
                  <c:v>3.4790678938421902</c:v>
                </c:pt>
                <c:pt idx="251">
                  <c:v>3.4790678938421902</c:v>
                </c:pt>
                <c:pt idx="252">
                  <c:v>3.4790678938421902</c:v>
                </c:pt>
                <c:pt idx="253">
                  <c:v>3.4790678938421902</c:v>
                </c:pt>
                <c:pt idx="254">
                  <c:v>3.4790678938421902</c:v>
                </c:pt>
                <c:pt idx="255">
                  <c:v>3.4790678938421902</c:v>
                </c:pt>
                <c:pt idx="256">
                  <c:v>3.4790678938421902</c:v>
                </c:pt>
                <c:pt idx="257">
                  <c:v>3.4790678938421902</c:v>
                </c:pt>
                <c:pt idx="258">
                  <c:v>3.4790678938421902</c:v>
                </c:pt>
                <c:pt idx="259">
                  <c:v>3.4790678938421902</c:v>
                </c:pt>
                <c:pt idx="260">
                  <c:v>3.4790678938421902</c:v>
                </c:pt>
                <c:pt idx="261">
                  <c:v>3.4790678938421902</c:v>
                </c:pt>
                <c:pt idx="262">
                  <c:v>3.4790678938421902</c:v>
                </c:pt>
                <c:pt idx="263">
                  <c:v>3.4790678938421902</c:v>
                </c:pt>
                <c:pt idx="264">
                  <c:v>3.4790678938421902</c:v>
                </c:pt>
                <c:pt idx="265">
                  <c:v>3.4790678938421902</c:v>
                </c:pt>
                <c:pt idx="266">
                  <c:v>3.4790678938421902</c:v>
                </c:pt>
                <c:pt idx="267">
                  <c:v>3.4790678938421902</c:v>
                </c:pt>
                <c:pt idx="268">
                  <c:v>3.4790678938421902</c:v>
                </c:pt>
                <c:pt idx="269">
                  <c:v>3.4790678938421902</c:v>
                </c:pt>
                <c:pt idx="270">
                  <c:v>3.4790678938421902</c:v>
                </c:pt>
                <c:pt idx="271">
                  <c:v>3.4790678938421902</c:v>
                </c:pt>
                <c:pt idx="272">
                  <c:v>3.4790678938421902</c:v>
                </c:pt>
                <c:pt idx="273">
                  <c:v>3.4790678938421902</c:v>
                </c:pt>
                <c:pt idx="274">
                  <c:v>3.4790678938421902</c:v>
                </c:pt>
                <c:pt idx="275">
                  <c:v>3.4790678938421902</c:v>
                </c:pt>
                <c:pt idx="276">
                  <c:v>3.4790678938421902</c:v>
                </c:pt>
                <c:pt idx="277">
                  <c:v>3.4790678938421902</c:v>
                </c:pt>
                <c:pt idx="278">
                  <c:v>3.4790678938421902</c:v>
                </c:pt>
                <c:pt idx="279">
                  <c:v>3.4790678938421902</c:v>
                </c:pt>
                <c:pt idx="280">
                  <c:v>3.4790678938421902</c:v>
                </c:pt>
                <c:pt idx="281">
                  <c:v>3.4790678938421902</c:v>
                </c:pt>
                <c:pt idx="282">
                  <c:v>3.4790678938421902</c:v>
                </c:pt>
                <c:pt idx="283">
                  <c:v>3.4790678938421902</c:v>
                </c:pt>
                <c:pt idx="284">
                  <c:v>3.4790678938421902</c:v>
                </c:pt>
                <c:pt idx="285">
                  <c:v>3.4790678938421902</c:v>
                </c:pt>
                <c:pt idx="286">
                  <c:v>3.4790678938421902</c:v>
                </c:pt>
                <c:pt idx="287">
                  <c:v>3.4790678938421902</c:v>
                </c:pt>
                <c:pt idx="288">
                  <c:v>3.4790678938421902</c:v>
                </c:pt>
                <c:pt idx="289">
                  <c:v>3.4790678938421902</c:v>
                </c:pt>
                <c:pt idx="290">
                  <c:v>3.4790678938421902</c:v>
                </c:pt>
                <c:pt idx="291">
                  <c:v>3.4790678938421902</c:v>
                </c:pt>
                <c:pt idx="292">
                  <c:v>3.4790678938421902</c:v>
                </c:pt>
                <c:pt idx="293">
                  <c:v>3.4790678938421902</c:v>
                </c:pt>
                <c:pt idx="294">
                  <c:v>3.4790678938421902</c:v>
                </c:pt>
                <c:pt idx="295">
                  <c:v>3.4790678938421902</c:v>
                </c:pt>
                <c:pt idx="296">
                  <c:v>3.4790678938421902</c:v>
                </c:pt>
                <c:pt idx="297">
                  <c:v>3.4790678938421902</c:v>
                </c:pt>
                <c:pt idx="298">
                  <c:v>3.4790678938421902</c:v>
                </c:pt>
                <c:pt idx="299">
                  <c:v>3.4790678938421902</c:v>
                </c:pt>
                <c:pt idx="300">
                  <c:v>3.4790678938421902</c:v>
                </c:pt>
                <c:pt idx="301">
                  <c:v>3.4790678938421902</c:v>
                </c:pt>
                <c:pt idx="302">
                  <c:v>3.4790678938421902</c:v>
                </c:pt>
                <c:pt idx="303">
                  <c:v>3.4790678938421902</c:v>
                </c:pt>
                <c:pt idx="304">
                  <c:v>3.4790678938421902</c:v>
                </c:pt>
                <c:pt idx="305">
                  <c:v>3.4790678938421902</c:v>
                </c:pt>
                <c:pt idx="306">
                  <c:v>3.4790678938421902</c:v>
                </c:pt>
                <c:pt idx="307">
                  <c:v>3.4790678938421902</c:v>
                </c:pt>
                <c:pt idx="308">
                  <c:v>3.4790678938421902</c:v>
                </c:pt>
                <c:pt idx="309">
                  <c:v>3.4790678938421902</c:v>
                </c:pt>
                <c:pt idx="310">
                  <c:v>3.4790678938421902</c:v>
                </c:pt>
                <c:pt idx="311">
                  <c:v>3.4790678938421902</c:v>
                </c:pt>
                <c:pt idx="312">
                  <c:v>3.4790678938421902</c:v>
                </c:pt>
                <c:pt idx="313">
                  <c:v>3.4790678938421902</c:v>
                </c:pt>
                <c:pt idx="314">
                  <c:v>3.4790678938421902</c:v>
                </c:pt>
                <c:pt idx="315">
                  <c:v>3.4790678938421902</c:v>
                </c:pt>
                <c:pt idx="316">
                  <c:v>3.4790678938421902</c:v>
                </c:pt>
                <c:pt idx="317">
                  <c:v>3.4790678938421902</c:v>
                </c:pt>
                <c:pt idx="318">
                  <c:v>3.4790678938421902</c:v>
                </c:pt>
                <c:pt idx="319">
                  <c:v>3.4790678938421902</c:v>
                </c:pt>
                <c:pt idx="320">
                  <c:v>3.4790678938421902</c:v>
                </c:pt>
                <c:pt idx="321">
                  <c:v>3.4790678938421902</c:v>
                </c:pt>
                <c:pt idx="322">
                  <c:v>3.4790678938421902</c:v>
                </c:pt>
                <c:pt idx="323">
                  <c:v>3.4790678938421902</c:v>
                </c:pt>
                <c:pt idx="324">
                  <c:v>3.4790678938421902</c:v>
                </c:pt>
                <c:pt idx="325">
                  <c:v>3.4790678938421902</c:v>
                </c:pt>
                <c:pt idx="326">
                  <c:v>3.4790678938421902</c:v>
                </c:pt>
                <c:pt idx="327">
                  <c:v>3.4790678938421902</c:v>
                </c:pt>
                <c:pt idx="328">
                  <c:v>3.4790678938421902</c:v>
                </c:pt>
                <c:pt idx="329">
                  <c:v>3.4790678938421902</c:v>
                </c:pt>
                <c:pt idx="330">
                  <c:v>3.4790678938421902</c:v>
                </c:pt>
                <c:pt idx="331">
                  <c:v>3.4790678938421902</c:v>
                </c:pt>
                <c:pt idx="332">
                  <c:v>3.4790678938421902</c:v>
                </c:pt>
                <c:pt idx="333">
                  <c:v>3.4790678938421902</c:v>
                </c:pt>
                <c:pt idx="334">
                  <c:v>3.4790678938421902</c:v>
                </c:pt>
                <c:pt idx="335">
                  <c:v>3.4790678938421902</c:v>
                </c:pt>
                <c:pt idx="336">
                  <c:v>3.4790678938421902</c:v>
                </c:pt>
                <c:pt idx="337">
                  <c:v>3.4790678938421902</c:v>
                </c:pt>
                <c:pt idx="338">
                  <c:v>3.4790678938421902</c:v>
                </c:pt>
                <c:pt idx="339">
                  <c:v>3.4790678938421902</c:v>
                </c:pt>
                <c:pt idx="340">
                  <c:v>3.4790678938421902</c:v>
                </c:pt>
                <c:pt idx="341">
                  <c:v>3.4790678938421902</c:v>
                </c:pt>
                <c:pt idx="342">
                  <c:v>3.4790678938421902</c:v>
                </c:pt>
                <c:pt idx="343">
                  <c:v>3.4790678938421902</c:v>
                </c:pt>
                <c:pt idx="344">
                  <c:v>3.4790678938421902</c:v>
                </c:pt>
                <c:pt idx="345">
                  <c:v>3.4790678938421902</c:v>
                </c:pt>
                <c:pt idx="346">
                  <c:v>3.4790678938421902</c:v>
                </c:pt>
                <c:pt idx="347">
                  <c:v>3.4790678938421902</c:v>
                </c:pt>
                <c:pt idx="348">
                  <c:v>3.4790678938421902</c:v>
                </c:pt>
                <c:pt idx="349">
                  <c:v>3.4790678938421902</c:v>
                </c:pt>
                <c:pt idx="350">
                  <c:v>3.4790678938421902</c:v>
                </c:pt>
                <c:pt idx="351">
                  <c:v>3.4790678938421902</c:v>
                </c:pt>
                <c:pt idx="352">
                  <c:v>3.4790678938421902</c:v>
                </c:pt>
                <c:pt idx="353">
                  <c:v>3.4790678938421902</c:v>
                </c:pt>
                <c:pt idx="354">
                  <c:v>3.4790678938421902</c:v>
                </c:pt>
                <c:pt idx="355">
                  <c:v>3.4790678938421902</c:v>
                </c:pt>
                <c:pt idx="356">
                  <c:v>3.4790678938421902</c:v>
                </c:pt>
                <c:pt idx="357">
                  <c:v>3.4790678938421902</c:v>
                </c:pt>
                <c:pt idx="358">
                  <c:v>3.4790678938421902</c:v>
                </c:pt>
                <c:pt idx="359">
                  <c:v>3.4790678938421902</c:v>
                </c:pt>
                <c:pt idx="360">
                  <c:v>3.4790678938421902</c:v>
                </c:pt>
                <c:pt idx="361">
                  <c:v>3.4790678938421902</c:v>
                </c:pt>
                <c:pt idx="362">
                  <c:v>3.4790678938421902</c:v>
                </c:pt>
                <c:pt idx="363">
                  <c:v>3.4790678938421902</c:v>
                </c:pt>
                <c:pt idx="364">
                  <c:v>3.4790678938421902</c:v>
                </c:pt>
                <c:pt idx="365">
                  <c:v>3.4790678938421902</c:v>
                </c:pt>
                <c:pt idx="366">
                  <c:v>3.4790678938421902</c:v>
                </c:pt>
                <c:pt idx="367">
                  <c:v>3.4790678938421902</c:v>
                </c:pt>
                <c:pt idx="368">
                  <c:v>3.4790678938421902</c:v>
                </c:pt>
                <c:pt idx="369">
                  <c:v>3.4790678938421902</c:v>
                </c:pt>
                <c:pt idx="370">
                  <c:v>3.4790678938421902</c:v>
                </c:pt>
                <c:pt idx="371">
                  <c:v>3.4790678938421902</c:v>
                </c:pt>
                <c:pt idx="372">
                  <c:v>3.4790678938421902</c:v>
                </c:pt>
                <c:pt idx="373">
                  <c:v>3.4790678938421902</c:v>
                </c:pt>
                <c:pt idx="374">
                  <c:v>3.4790678938421902</c:v>
                </c:pt>
                <c:pt idx="375">
                  <c:v>3.4790678938421902</c:v>
                </c:pt>
                <c:pt idx="376">
                  <c:v>3.4790678938421902</c:v>
                </c:pt>
                <c:pt idx="377">
                  <c:v>3.4790678938421902</c:v>
                </c:pt>
                <c:pt idx="378">
                  <c:v>3.4790678938421902</c:v>
                </c:pt>
                <c:pt idx="379">
                  <c:v>3.4790678938421902</c:v>
                </c:pt>
                <c:pt idx="380">
                  <c:v>3.4790678938421902</c:v>
                </c:pt>
                <c:pt idx="381">
                  <c:v>3.4790678938421902</c:v>
                </c:pt>
                <c:pt idx="382">
                  <c:v>3.4790678938421902</c:v>
                </c:pt>
                <c:pt idx="383">
                  <c:v>3.4790678938421902</c:v>
                </c:pt>
                <c:pt idx="384">
                  <c:v>3.4790678938421902</c:v>
                </c:pt>
                <c:pt idx="385">
                  <c:v>3.4790678938421902</c:v>
                </c:pt>
                <c:pt idx="386">
                  <c:v>3.4790678938421902</c:v>
                </c:pt>
                <c:pt idx="387">
                  <c:v>3.4790678938421902</c:v>
                </c:pt>
                <c:pt idx="388">
                  <c:v>3.4790678938421902</c:v>
                </c:pt>
                <c:pt idx="389">
                  <c:v>3.4790678938421902</c:v>
                </c:pt>
                <c:pt idx="390">
                  <c:v>3.4790678938421902</c:v>
                </c:pt>
                <c:pt idx="391">
                  <c:v>3.4790678938421902</c:v>
                </c:pt>
                <c:pt idx="392">
                  <c:v>3.4790678938421902</c:v>
                </c:pt>
                <c:pt idx="393">
                  <c:v>3.4790678938421902</c:v>
                </c:pt>
                <c:pt idx="394">
                  <c:v>3.4790678938421902</c:v>
                </c:pt>
                <c:pt idx="395">
                  <c:v>3.4790678938421902</c:v>
                </c:pt>
                <c:pt idx="396">
                  <c:v>3.4790678938421902</c:v>
                </c:pt>
                <c:pt idx="397">
                  <c:v>3.4790678938421902</c:v>
                </c:pt>
                <c:pt idx="398">
                  <c:v>3.4790678938421902</c:v>
                </c:pt>
                <c:pt idx="399">
                  <c:v>3.4790678938421902</c:v>
                </c:pt>
                <c:pt idx="400">
                  <c:v>3.4790678938421902</c:v>
                </c:pt>
                <c:pt idx="401">
                  <c:v>3.4790678938421902</c:v>
                </c:pt>
                <c:pt idx="402">
                  <c:v>3.4790678938421902</c:v>
                </c:pt>
                <c:pt idx="403">
                  <c:v>3.4790678938421902</c:v>
                </c:pt>
                <c:pt idx="404">
                  <c:v>3.4790678938421902</c:v>
                </c:pt>
                <c:pt idx="405">
                  <c:v>3.4790678938421902</c:v>
                </c:pt>
                <c:pt idx="406">
                  <c:v>3.4790678938421902</c:v>
                </c:pt>
                <c:pt idx="407">
                  <c:v>3.4790678938421902</c:v>
                </c:pt>
                <c:pt idx="408">
                  <c:v>3.4790678938421902</c:v>
                </c:pt>
                <c:pt idx="409">
                  <c:v>3.4790678938421902</c:v>
                </c:pt>
                <c:pt idx="410">
                  <c:v>3.4790678938421902</c:v>
                </c:pt>
                <c:pt idx="411">
                  <c:v>3.4790678938421902</c:v>
                </c:pt>
                <c:pt idx="412">
                  <c:v>3.4790678938421902</c:v>
                </c:pt>
                <c:pt idx="413">
                  <c:v>3.4790678938421902</c:v>
                </c:pt>
                <c:pt idx="414">
                  <c:v>3.4790678938421902</c:v>
                </c:pt>
                <c:pt idx="415">
                  <c:v>3.4790678938421902</c:v>
                </c:pt>
                <c:pt idx="416">
                  <c:v>3.4790678938421902</c:v>
                </c:pt>
                <c:pt idx="417">
                  <c:v>3.4790678938421902</c:v>
                </c:pt>
                <c:pt idx="418">
                  <c:v>3.4790678938421902</c:v>
                </c:pt>
                <c:pt idx="419">
                  <c:v>3.4790678938421902</c:v>
                </c:pt>
                <c:pt idx="420">
                  <c:v>3.4790678938421902</c:v>
                </c:pt>
                <c:pt idx="421">
                  <c:v>3.4790678938421902</c:v>
                </c:pt>
                <c:pt idx="422">
                  <c:v>3.4790678938421902</c:v>
                </c:pt>
                <c:pt idx="423">
                  <c:v>3.4790678938421902</c:v>
                </c:pt>
                <c:pt idx="424">
                  <c:v>3.4790678938421902</c:v>
                </c:pt>
                <c:pt idx="425">
                  <c:v>3.4790678938421902</c:v>
                </c:pt>
                <c:pt idx="426">
                  <c:v>3.4790678938421902</c:v>
                </c:pt>
                <c:pt idx="427">
                  <c:v>3.4790678938421902</c:v>
                </c:pt>
                <c:pt idx="428">
                  <c:v>3.4790678938421902</c:v>
                </c:pt>
                <c:pt idx="429">
                  <c:v>3.4790678938421902</c:v>
                </c:pt>
                <c:pt idx="430">
                  <c:v>3.4790678938421902</c:v>
                </c:pt>
                <c:pt idx="431">
                  <c:v>3.4790678938421902</c:v>
                </c:pt>
                <c:pt idx="432">
                  <c:v>3.4790678938421902</c:v>
                </c:pt>
                <c:pt idx="433">
                  <c:v>3.4790678938421902</c:v>
                </c:pt>
                <c:pt idx="434">
                  <c:v>3.4790678938421902</c:v>
                </c:pt>
                <c:pt idx="435">
                  <c:v>3.4790678938421902</c:v>
                </c:pt>
                <c:pt idx="436">
                  <c:v>3.4790678938421902</c:v>
                </c:pt>
                <c:pt idx="437">
                  <c:v>3.4790678938421902</c:v>
                </c:pt>
                <c:pt idx="438">
                  <c:v>3.4790678938421902</c:v>
                </c:pt>
                <c:pt idx="439">
                  <c:v>3.4790678938421902</c:v>
                </c:pt>
                <c:pt idx="440">
                  <c:v>3.4790678938421902</c:v>
                </c:pt>
                <c:pt idx="441">
                  <c:v>3.4790678938421902</c:v>
                </c:pt>
                <c:pt idx="442">
                  <c:v>3.4790678938421902</c:v>
                </c:pt>
                <c:pt idx="443">
                  <c:v>3.4790678938421902</c:v>
                </c:pt>
                <c:pt idx="444">
                  <c:v>3.4790678938421902</c:v>
                </c:pt>
                <c:pt idx="445">
                  <c:v>3.4790678938421902</c:v>
                </c:pt>
                <c:pt idx="446">
                  <c:v>3.4790678938421902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949F-41CA-8682-5CB4FE58F860}"/>
            </c:ext>
          </c:extLst>
        </c:ser>
        <c:ser>
          <c:idx val="8"/>
          <c:order val="7"/>
          <c:tx>
            <c:v>Mean</c:v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val>
            <c:numRef>
              <c:f>'pH meter #2__083118AM'!$E$2:$E$448</c:f>
              <c:numCache>
                <c:formatCode>0.000</c:formatCode>
                <c:ptCount val="447"/>
                <c:pt idx="0">
                  <c:v>3.5039440715883678</c:v>
                </c:pt>
                <c:pt idx="1">
                  <c:v>3.5039440715883678</c:v>
                </c:pt>
                <c:pt idx="2">
                  <c:v>3.5039440715883678</c:v>
                </c:pt>
                <c:pt idx="3">
                  <c:v>3.5039440715883678</c:v>
                </c:pt>
                <c:pt idx="4">
                  <c:v>3.5039440715883678</c:v>
                </c:pt>
                <c:pt idx="5">
                  <c:v>3.5039440715883678</c:v>
                </c:pt>
                <c:pt idx="6">
                  <c:v>3.5039440715883678</c:v>
                </c:pt>
                <c:pt idx="7">
                  <c:v>3.5039440715883678</c:v>
                </c:pt>
                <c:pt idx="8">
                  <c:v>3.5039440715883678</c:v>
                </c:pt>
                <c:pt idx="9">
                  <c:v>3.5039440715883678</c:v>
                </c:pt>
                <c:pt idx="10">
                  <c:v>3.5039440715883678</c:v>
                </c:pt>
                <c:pt idx="11">
                  <c:v>3.5039440715883678</c:v>
                </c:pt>
                <c:pt idx="12">
                  <c:v>3.5039440715883678</c:v>
                </c:pt>
                <c:pt idx="13">
                  <c:v>3.5039440715883678</c:v>
                </c:pt>
                <c:pt idx="14">
                  <c:v>3.5039440715883678</c:v>
                </c:pt>
                <c:pt idx="15">
                  <c:v>3.5039440715883678</c:v>
                </c:pt>
                <c:pt idx="16">
                  <c:v>3.5039440715883678</c:v>
                </c:pt>
                <c:pt idx="17">
                  <c:v>3.5039440715883678</c:v>
                </c:pt>
                <c:pt idx="18">
                  <c:v>3.5039440715883678</c:v>
                </c:pt>
                <c:pt idx="19">
                  <c:v>3.5039440715883678</c:v>
                </c:pt>
                <c:pt idx="20">
                  <c:v>3.5039440715883678</c:v>
                </c:pt>
                <c:pt idx="21">
                  <c:v>3.5039440715883678</c:v>
                </c:pt>
                <c:pt idx="22">
                  <c:v>3.5039440715883678</c:v>
                </c:pt>
                <c:pt idx="23">
                  <c:v>3.5039440715883678</c:v>
                </c:pt>
                <c:pt idx="24">
                  <c:v>3.5039440715883678</c:v>
                </c:pt>
                <c:pt idx="25">
                  <c:v>3.5039440715883678</c:v>
                </c:pt>
                <c:pt idx="26">
                  <c:v>3.5039440715883678</c:v>
                </c:pt>
                <c:pt idx="27">
                  <c:v>3.5039440715883678</c:v>
                </c:pt>
                <c:pt idx="28">
                  <c:v>3.5039440715883678</c:v>
                </c:pt>
                <c:pt idx="29">
                  <c:v>3.5039440715883678</c:v>
                </c:pt>
                <c:pt idx="30">
                  <c:v>3.5039440715883678</c:v>
                </c:pt>
                <c:pt idx="31">
                  <c:v>3.5039440715883678</c:v>
                </c:pt>
                <c:pt idx="32">
                  <c:v>3.5039440715883678</c:v>
                </c:pt>
                <c:pt idx="33">
                  <c:v>3.5039440715883678</c:v>
                </c:pt>
                <c:pt idx="34">
                  <c:v>3.5039440715883678</c:v>
                </c:pt>
                <c:pt idx="35">
                  <c:v>3.5039440715883678</c:v>
                </c:pt>
                <c:pt idx="36">
                  <c:v>3.5039440715883678</c:v>
                </c:pt>
                <c:pt idx="37">
                  <c:v>3.5039440715883678</c:v>
                </c:pt>
                <c:pt idx="38">
                  <c:v>3.5039440715883678</c:v>
                </c:pt>
                <c:pt idx="39">
                  <c:v>3.5039440715883678</c:v>
                </c:pt>
                <c:pt idx="40">
                  <c:v>3.5039440715883678</c:v>
                </c:pt>
                <c:pt idx="41">
                  <c:v>3.5039440715883678</c:v>
                </c:pt>
                <c:pt idx="42">
                  <c:v>3.5039440715883678</c:v>
                </c:pt>
                <c:pt idx="43">
                  <c:v>3.5039440715883678</c:v>
                </c:pt>
                <c:pt idx="44">
                  <c:v>3.5039440715883678</c:v>
                </c:pt>
                <c:pt idx="45">
                  <c:v>3.5039440715883678</c:v>
                </c:pt>
                <c:pt idx="46">
                  <c:v>3.5039440715883678</c:v>
                </c:pt>
                <c:pt idx="47">
                  <c:v>3.5039440715883678</c:v>
                </c:pt>
                <c:pt idx="48">
                  <c:v>3.5039440715883678</c:v>
                </c:pt>
                <c:pt idx="49">
                  <c:v>3.5039440715883678</c:v>
                </c:pt>
                <c:pt idx="50">
                  <c:v>3.5039440715883678</c:v>
                </c:pt>
                <c:pt idx="51">
                  <c:v>3.5039440715883678</c:v>
                </c:pt>
                <c:pt idx="52">
                  <c:v>3.5039440715883678</c:v>
                </c:pt>
                <c:pt idx="53">
                  <c:v>3.5039440715883678</c:v>
                </c:pt>
                <c:pt idx="54">
                  <c:v>3.5039440715883678</c:v>
                </c:pt>
                <c:pt idx="55">
                  <c:v>3.5039440715883678</c:v>
                </c:pt>
                <c:pt idx="56">
                  <c:v>3.5039440715883678</c:v>
                </c:pt>
                <c:pt idx="57">
                  <c:v>3.5039440715883678</c:v>
                </c:pt>
                <c:pt idx="58">
                  <c:v>3.5039440715883678</c:v>
                </c:pt>
                <c:pt idx="59">
                  <c:v>3.5039440715883678</c:v>
                </c:pt>
                <c:pt idx="60">
                  <c:v>3.5039440715883678</c:v>
                </c:pt>
                <c:pt idx="61">
                  <c:v>3.5039440715883678</c:v>
                </c:pt>
                <c:pt idx="62">
                  <c:v>3.5039440715883678</c:v>
                </c:pt>
                <c:pt idx="63">
                  <c:v>3.5039440715883678</c:v>
                </c:pt>
                <c:pt idx="64">
                  <c:v>3.5039440715883678</c:v>
                </c:pt>
                <c:pt idx="65">
                  <c:v>3.5039440715883678</c:v>
                </c:pt>
                <c:pt idx="66">
                  <c:v>3.5039440715883678</c:v>
                </c:pt>
                <c:pt idx="67">
                  <c:v>3.5039440715883678</c:v>
                </c:pt>
                <c:pt idx="68">
                  <c:v>3.5039440715883678</c:v>
                </c:pt>
                <c:pt idx="69">
                  <c:v>3.5039440715883678</c:v>
                </c:pt>
                <c:pt idx="70">
                  <c:v>3.5039440715883678</c:v>
                </c:pt>
                <c:pt idx="71">
                  <c:v>3.5039440715883678</c:v>
                </c:pt>
                <c:pt idx="72">
                  <c:v>3.5039440715883678</c:v>
                </c:pt>
                <c:pt idx="73">
                  <c:v>3.5039440715883678</c:v>
                </c:pt>
                <c:pt idx="74">
                  <c:v>3.5039440715883678</c:v>
                </c:pt>
                <c:pt idx="75">
                  <c:v>3.5039440715883678</c:v>
                </c:pt>
                <c:pt idx="76">
                  <c:v>3.5039440715883678</c:v>
                </c:pt>
                <c:pt idx="77">
                  <c:v>3.5039440715883678</c:v>
                </c:pt>
                <c:pt idx="78">
                  <c:v>3.5039440715883678</c:v>
                </c:pt>
                <c:pt idx="79">
                  <c:v>3.5039440715883678</c:v>
                </c:pt>
                <c:pt idx="80">
                  <c:v>3.5039440715883678</c:v>
                </c:pt>
                <c:pt idx="81">
                  <c:v>3.5039440715883678</c:v>
                </c:pt>
                <c:pt idx="82">
                  <c:v>3.5039440715883678</c:v>
                </c:pt>
                <c:pt idx="83">
                  <c:v>3.5039440715883678</c:v>
                </c:pt>
                <c:pt idx="84">
                  <c:v>3.5039440715883678</c:v>
                </c:pt>
                <c:pt idx="85">
                  <c:v>3.5039440715883678</c:v>
                </c:pt>
                <c:pt idx="86">
                  <c:v>3.5039440715883678</c:v>
                </c:pt>
                <c:pt idx="87">
                  <c:v>3.5039440715883678</c:v>
                </c:pt>
                <c:pt idx="88">
                  <c:v>3.5039440715883678</c:v>
                </c:pt>
                <c:pt idx="89">
                  <c:v>3.5039440715883678</c:v>
                </c:pt>
                <c:pt idx="90">
                  <c:v>3.5039440715883678</c:v>
                </c:pt>
                <c:pt idx="91">
                  <c:v>3.5039440715883678</c:v>
                </c:pt>
                <c:pt idx="92">
                  <c:v>3.5039440715883678</c:v>
                </c:pt>
                <c:pt idx="93">
                  <c:v>3.5039440715883678</c:v>
                </c:pt>
                <c:pt idx="94">
                  <c:v>3.5039440715883678</c:v>
                </c:pt>
                <c:pt idx="95">
                  <c:v>3.5039440715883678</c:v>
                </c:pt>
                <c:pt idx="96">
                  <c:v>3.5039440715883678</c:v>
                </c:pt>
                <c:pt idx="97">
                  <c:v>3.5039440715883678</c:v>
                </c:pt>
                <c:pt idx="98">
                  <c:v>3.5039440715883678</c:v>
                </c:pt>
                <c:pt idx="99">
                  <c:v>3.5039440715883678</c:v>
                </c:pt>
                <c:pt idx="100">
                  <c:v>3.5039440715883678</c:v>
                </c:pt>
                <c:pt idx="101">
                  <c:v>3.5039440715883678</c:v>
                </c:pt>
                <c:pt idx="102">
                  <c:v>3.5039440715883678</c:v>
                </c:pt>
                <c:pt idx="103">
                  <c:v>3.5039440715883678</c:v>
                </c:pt>
                <c:pt idx="104">
                  <c:v>3.5039440715883678</c:v>
                </c:pt>
                <c:pt idx="105">
                  <c:v>3.5039440715883678</c:v>
                </c:pt>
                <c:pt idx="106">
                  <c:v>3.5039440715883678</c:v>
                </c:pt>
                <c:pt idx="107">
                  <c:v>3.5039440715883678</c:v>
                </c:pt>
                <c:pt idx="108">
                  <c:v>3.5039440715883678</c:v>
                </c:pt>
                <c:pt idx="109">
                  <c:v>3.5039440715883678</c:v>
                </c:pt>
                <c:pt idx="110">
                  <c:v>3.5039440715883678</c:v>
                </c:pt>
                <c:pt idx="111">
                  <c:v>3.5039440715883678</c:v>
                </c:pt>
                <c:pt idx="112">
                  <c:v>3.5039440715883678</c:v>
                </c:pt>
                <c:pt idx="113">
                  <c:v>3.5039440715883678</c:v>
                </c:pt>
                <c:pt idx="114">
                  <c:v>3.5039440715883678</c:v>
                </c:pt>
                <c:pt idx="115">
                  <c:v>3.5039440715883678</c:v>
                </c:pt>
                <c:pt idx="116">
                  <c:v>3.5039440715883678</c:v>
                </c:pt>
                <c:pt idx="117">
                  <c:v>3.5039440715883678</c:v>
                </c:pt>
                <c:pt idx="118">
                  <c:v>3.5039440715883678</c:v>
                </c:pt>
                <c:pt idx="119">
                  <c:v>3.5039440715883678</c:v>
                </c:pt>
                <c:pt idx="120">
                  <c:v>3.5039440715883678</c:v>
                </c:pt>
                <c:pt idx="121">
                  <c:v>3.5039440715883678</c:v>
                </c:pt>
                <c:pt idx="122">
                  <c:v>3.5039440715883678</c:v>
                </c:pt>
                <c:pt idx="123">
                  <c:v>3.5039440715883678</c:v>
                </c:pt>
                <c:pt idx="124">
                  <c:v>3.5039440715883678</c:v>
                </c:pt>
                <c:pt idx="125">
                  <c:v>3.5039440715883678</c:v>
                </c:pt>
                <c:pt idx="126">
                  <c:v>3.5039440715883678</c:v>
                </c:pt>
                <c:pt idx="127">
                  <c:v>3.5039440715883678</c:v>
                </c:pt>
                <c:pt idx="128">
                  <c:v>3.5039440715883678</c:v>
                </c:pt>
                <c:pt idx="129">
                  <c:v>3.5039440715883678</c:v>
                </c:pt>
                <c:pt idx="130">
                  <c:v>3.5039440715883678</c:v>
                </c:pt>
                <c:pt idx="131">
                  <c:v>3.5039440715883678</c:v>
                </c:pt>
                <c:pt idx="132">
                  <c:v>3.5039440715883678</c:v>
                </c:pt>
                <c:pt idx="133">
                  <c:v>3.5039440715883678</c:v>
                </c:pt>
                <c:pt idx="134">
                  <c:v>3.5039440715883678</c:v>
                </c:pt>
                <c:pt idx="135">
                  <c:v>3.5039440715883678</c:v>
                </c:pt>
                <c:pt idx="136">
                  <c:v>3.5039440715883678</c:v>
                </c:pt>
                <c:pt idx="137">
                  <c:v>3.5039440715883678</c:v>
                </c:pt>
                <c:pt idx="138">
                  <c:v>3.5039440715883678</c:v>
                </c:pt>
                <c:pt idx="139">
                  <c:v>3.5039440715883678</c:v>
                </c:pt>
                <c:pt idx="140">
                  <c:v>3.5039440715883678</c:v>
                </c:pt>
                <c:pt idx="141">
                  <c:v>3.5039440715883678</c:v>
                </c:pt>
                <c:pt idx="142">
                  <c:v>3.5039440715883678</c:v>
                </c:pt>
                <c:pt idx="143">
                  <c:v>3.5039440715883678</c:v>
                </c:pt>
                <c:pt idx="144">
                  <c:v>3.5039440715883678</c:v>
                </c:pt>
                <c:pt idx="145">
                  <c:v>3.5039440715883678</c:v>
                </c:pt>
                <c:pt idx="146">
                  <c:v>3.5039440715883678</c:v>
                </c:pt>
                <c:pt idx="147">
                  <c:v>3.5039440715883678</c:v>
                </c:pt>
                <c:pt idx="148">
                  <c:v>3.5039440715883678</c:v>
                </c:pt>
                <c:pt idx="149">
                  <c:v>3.5039440715883678</c:v>
                </c:pt>
                <c:pt idx="150">
                  <c:v>3.5039440715883678</c:v>
                </c:pt>
                <c:pt idx="151">
                  <c:v>3.5039440715883678</c:v>
                </c:pt>
                <c:pt idx="152">
                  <c:v>3.5039440715883678</c:v>
                </c:pt>
                <c:pt idx="153">
                  <c:v>3.5039440715883678</c:v>
                </c:pt>
                <c:pt idx="154">
                  <c:v>3.5039440715883678</c:v>
                </c:pt>
                <c:pt idx="155">
                  <c:v>3.5039440715883678</c:v>
                </c:pt>
                <c:pt idx="156">
                  <c:v>3.5039440715883678</c:v>
                </c:pt>
                <c:pt idx="157">
                  <c:v>3.5039440715883678</c:v>
                </c:pt>
                <c:pt idx="158">
                  <c:v>3.5039440715883678</c:v>
                </c:pt>
                <c:pt idx="159">
                  <c:v>3.5039440715883678</c:v>
                </c:pt>
                <c:pt idx="160">
                  <c:v>3.5039440715883678</c:v>
                </c:pt>
                <c:pt idx="161">
                  <c:v>3.5039440715883678</c:v>
                </c:pt>
                <c:pt idx="162">
                  <c:v>3.5039440715883678</c:v>
                </c:pt>
                <c:pt idx="163">
                  <c:v>3.5039440715883678</c:v>
                </c:pt>
                <c:pt idx="164">
                  <c:v>3.5039440715883678</c:v>
                </c:pt>
                <c:pt idx="165">
                  <c:v>3.5039440715883678</c:v>
                </c:pt>
                <c:pt idx="166">
                  <c:v>3.5039440715883678</c:v>
                </c:pt>
                <c:pt idx="167">
                  <c:v>3.5039440715883678</c:v>
                </c:pt>
                <c:pt idx="168">
                  <c:v>3.5039440715883678</c:v>
                </c:pt>
                <c:pt idx="169">
                  <c:v>3.5039440715883678</c:v>
                </c:pt>
                <c:pt idx="170">
                  <c:v>3.5039440715883678</c:v>
                </c:pt>
                <c:pt idx="171">
                  <c:v>3.5039440715883678</c:v>
                </c:pt>
                <c:pt idx="172">
                  <c:v>3.5039440715883678</c:v>
                </c:pt>
                <c:pt idx="173">
                  <c:v>3.5039440715883678</c:v>
                </c:pt>
                <c:pt idx="174">
                  <c:v>3.5039440715883678</c:v>
                </c:pt>
                <c:pt idx="175">
                  <c:v>3.5039440715883678</c:v>
                </c:pt>
                <c:pt idx="176">
                  <c:v>3.5039440715883678</c:v>
                </c:pt>
                <c:pt idx="177">
                  <c:v>3.5039440715883678</c:v>
                </c:pt>
                <c:pt idx="178">
                  <c:v>3.5039440715883678</c:v>
                </c:pt>
                <c:pt idx="179">
                  <c:v>3.5039440715883678</c:v>
                </c:pt>
                <c:pt idx="180">
                  <c:v>3.5039440715883678</c:v>
                </c:pt>
                <c:pt idx="181">
                  <c:v>3.5039440715883678</c:v>
                </c:pt>
                <c:pt idx="182">
                  <c:v>3.5039440715883678</c:v>
                </c:pt>
                <c:pt idx="183">
                  <c:v>3.5039440715883678</c:v>
                </c:pt>
                <c:pt idx="184">
                  <c:v>3.5039440715883678</c:v>
                </c:pt>
                <c:pt idx="185">
                  <c:v>3.5039440715883678</c:v>
                </c:pt>
                <c:pt idx="186">
                  <c:v>3.5039440715883678</c:v>
                </c:pt>
                <c:pt idx="187">
                  <c:v>3.5039440715883678</c:v>
                </c:pt>
                <c:pt idx="188">
                  <c:v>3.5039440715883678</c:v>
                </c:pt>
                <c:pt idx="189">
                  <c:v>3.5039440715883678</c:v>
                </c:pt>
                <c:pt idx="190">
                  <c:v>3.5039440715883678</c:v>
                </c:pt>
                <c:pt idx="191">
                  <c:v>3.5039440715883678</c:v>
                </c:pt>
                <c:pt idx="192">
                  <c:v>3.5039440715883678</c:v>
                </c:pt>
                <c:pt idx="193">
                  <c:v>3.5039440715883678</c:v>
                </c:pt>
                <c:pt idx="194">
                  <c:v>3.5039440715883678</c:v>
                </c:pt>
                <c:pt idx="195">
                  <c:v>3.5039440715883678</c:v>
                </c:pt>
                <c:pt idx="196">
                  <c:v>3.5039440715883678</c:v>
                </c:pt>
                <c:pt idx="197">
                  <c:v>3.5039440715883678</c:v>
                </c:pt>
                <c:pt idx="198">
                  <c:v>3.5039440715883678</c:v>
                </c:pt>
                <c:pt idx="199">
                  <c:v>3.5039440715883678</c:v>
                </c:pt>
                <c:pt idx="200">
                  <c:v>3.5039440715883678</c:v>
                </c:pt>
                <c:pt idx="201">
                  <c:v>3.5039440715883678</c:v>
                </c:pt>
                <c:pt idx="202">
                  <c:v>3.5039440715883678</c:v>
                </c:pt>
                <c:pt idx="203">
                  <c:v>3.5039440715883678</c:v>
                </c:pt>
                <c:pt idx="204">
                  <c:v>3.5039440715883678</c:v>
                </c:pt>
                <c:pt idx="205">
                  <c:v>3.5039440715883678</c:v>
                </c:pt>
                <c:pt idx="206">
                  <c:v>3.5039440715883678</c:v>
                </c:pt>
                <c:pt idx="207">
                  <c:v>3.5039440715883678</c:v>
                </c:pt>
                <c:pt idx="208">
                  <c:v>3.5039440715883678</c:v>
                </c:pt>
                <c:pt idx="209">
                  <c:v>3.5039440715883678</c:v>
                </c:pt>
                <c:pt idx="210">
                  <c:v>3.5039440715883678</c:v>
                </c:pt>
                <c:pt idx="211">
                  <c:v>3.5039440715883678</c:v>
                </c:pt>
                <c:pt idx="212">
                  <c:v>3.5039440715883678</c:v>
                </c:pt>
                <c:pt idx="213">
                  <c:v>3.5039440715883678</c:v>
                </c:pt>
                <c:pt idx="214">
                  <c:v>3.5039440715883678</c:v>
                </c:pt>
                <c:pt idx="215">
                  <c:v>3.5039440715883678</c:v>
                </c:pt>
                <c:pt idx="216">
                  <c:v>3.5039440715883678</c:v>
                </c:pt>
                <c:pt idx="217">
                  <c:v>3.5039440715883678</c:v>
                </c:pt>
                <c:pt idx="218">
                  <c:v>3.5039440715883678</c:v>
                </c:pt>
                <c:pt idx="219">
                  <c:v>3.5039440715883678</c:v>
                </c:pt>
                <c:pt idx="220">
                  <c:v>3.5039440715883678</c:v>
                </c:pt>
                <c:pt idx="221">
                  <c:v>3.5039440715883678</c:v>
                </c:pt>
                <c:pt idx="222">
                  <c:v>3.5039440715883678</c:v>
                </c:pt>
                <c:pt idx="223">
                  <c:v>3.5039440715883678</c:v>
                </c:pt>
                <c:pt idx="224">
                  <c:v>3.5039440715883678</c:v>
                </c:pt>
                <c:pt idx="225">
                  <c:v>3.5039440715883678</c:v>
                </c:pt>
                <c:pt idx="226">
                  <c:v>3.5039440715883678</c:v>
                </c:pt>
                <c:pt idx="227">
                  <c:v>3.5039440715883678</c:v>
                </c:pt>
                <c:pt idx="228">
                  <c:v>3.5039440715883678</c:v>
                </c:pt>
                <c:pt idx="229">
                  <c:v>3.5039440715883678</c:v>
                </c:pt>
                <c:pt idx="230">
                  <c:v>3.5039440715883678</c:v>
                </c:pt>
                <c:pt idx="231">
                  <c:v>3.5039440715883678</c:v>
                </c:pt>
                <c:pt idx="232">
                  <c:v>3.5039440715883678</c:v>
                </c:pt>
                <c:pt idx="233">
                  <c:v>3.5039440715883678</c:v>
                </c:pt>
                <c:pt idx="234">
                  <c:v>3.5039440715883678</c:v>
                </c:pt>
                <c:pt idx="235">
                  <c:v>3.5039440715883678</c:v>
                </c:pt>
                <c:pt idx="236">
                  <c:v>3.5039440715883678</c:v>
                </c:pt>
                <c:pt idx="237">
                  <c:v>3.5039440715883678</c:v>
                </c:pt>
                <c:pt idx="238">
                  <c:v>3.5039440715883678</c:v>
                </c:pt>
                <c:pt idx="239">
                  <c:v>3.5039440715883678</c:v>
                </c:pt>
                <c:pt idx="240">
                  <c:v>3.5039440715883678</c:v>
                </c:pt>
                <c:pt idx="241">
                  <c:v>3.5039440715883678</c:v>
                </c:pt>
                <c:pt idx="242">
                  <c:v>3.5039440715883678</c:v>
                </c:pt>
                <c:pt idx="243">
                  <c:v>3.5039440715883678</c:v>
                </c:pt>
                <c:pt idx="244">
                  <c:v>3.5039440715883678</c:v>
                </c:pt>
                <c:pt idx="245">
                  <c:v>3.5039440715883678</c:v>
                </c:pt>
                <c:pt idx="246">
                  <c:v>3.5039440715883678</c:v>
                </c:pt>
                <c:pt idx="247">
                  <c:v>3.5039440715883678</c:v>
                </c:pt>
                <c:pt idx="248">
                  <c:v>3.5039440715883678</c:v>
                </c:pt>
                <c:pt idx="249">
                  <c:v>3.5039440715883678</c:v>
                </c:pt>
                <c:pt idx="250">
                  <c:v>3.5039440715883678</c:v>
                </c:pt>
                <c:pt idx="251">
                  <c:v>3.5039440715883678</c:v>
                </c:pt>
                <c:pt idx="252">
                  <c:v>3.5039440715883678</c:v>
                </c:pt>
                <c:pt idx="253">
                  <c:v>3.5039440715883678</c:v>
                </c:pt>
                <c:pt idx="254">
                  <c:v>3.5039440715883678</c:v>
                </c:pt>
                <c:pt idx="255">
                  <c:v>3.5039440715883678</c:v>
                </c:pt>
                <c:pt idx="256">
                  <c:v>3.5039440715883678</c:v>
                </c:pt>
                <c:pt idx="257">
                  <c:v>3.5039440715883678</c:v>
                </c:pt>
                <c:pt idx="258">
                  <c:v>3.5039440715883678</c:v>
                </c:pt>
                <c:pt idx="259">
                  <c:v>3.5039440715883678</c:v>
                </c:pt>
                <c:pt idx="260">
                  <c:v>3.5039440715883678</c:v>
                </c:pt>
                <c:pt idx="261">
                  <c:v>3.5039440715883678</c:v>
                </c:pt>
                <c:pt idx="262">
                  <c:v>3.5039440715883678</c:v>
                </c:pt>
                <c:pt idx="263">
                  <c:v>3.5039440715883678</c:v>
                </c:pt>
                <c:pt idx="264">
                  <c:v>3.5039440715883678</c:v>
                </c:pt>
                <c:pt idx="265">
                  <c:v>3.5039440715883678</c:v>
                </c:pt>
                <c:pt idx="266">
                  <c:v>3.5039440715883678</c:v>
                </c:pt>
                <c:pt idx="267">
                  <c:v>3.5039440715883678</c:v>
                </c:pt>
                <c:pt idx="268">
                  <c:v>3.5039440715883678</c:v>
                </c:pt>
                <c:pt idx="269">
                  <c:v>3.5039440715883678</c:v>
                </c:pt>
                <c:pt idx="270">
                  <c:v>3.5039440715883678</c:v>
                </c:pt>
                <c:pt idx="271">
                  <c:v>3.5039440715883678</c:v>
                </c:pt>
                <c:pt idx="272">
                  <c:v>3.5039440715883678</c:v>
                </c:pt>
                <c:pt idx="273">
                  <c:v>3.5039440715883678</c:v>
                </c:pt>
                <c:pt idx="274">
                  <c:v>3.5039440715883678</c:v>
                </c:pt>
                <c:pt idx="275">
                  <c:v>3.5039440715883678</c:v>
                </c:pt>
                <c:pt idx="276">
                  <c:v>3.5039440715883678</c:v>
                </c:pt>
                <c:pt idx="277">
                  <c:v>3.5039440715883678</c:v>
                </c:pt>
                <c:pt idx="278">
                  <c:v>3.5039440715883678</c:v>
                </c:pt>
                <c:pt idx="279">
                  <c:v>3.5039440715883678</c:v>
                </c:pt>
                <c:pt idx="280">
                  <c:v>3.5039440715883678</c:v>
                </c:pt>
                <c:pt idx="281">
                  <c:v>3.5039440715883678</c:v>
                </c:pt>
                <c:pt idx="282">
                  <c:v>3.5039440715883678</c:v>
                </c:pt>
                <c:pt idx="283">
                  <c:v>3.5039440715883678</c:v>
                </c:pt>
                <c:pt idx="284">
                  <c:v>3.5039440715883678</c:v>
                </c:pt>
                <c:pt idx="285">
                  <c:v>3.5039440715883678</c:v>
                </c:pt>
                <c:pt idx="286">
                  <c:v>3.5039440715883678</c:v>
                </c:pt>
                <c:pt idx="287">
                  <c:v>3.5039440715883678</c:v>
                </c:pt>
                <c:pt idx="288">
                  <c:v>3.5039440715883678</c:v>
                </c:pt>
                <c:pt idx="289">
                  <c:v>3.5039440715883678</c:v>
                </c:pt>
                <c:pt idx="290">
                  <c:v>3.5039440715883678</c:v>
                </c:pt>
                <c:pt idx="291">
                  <c:v>3.5039440715883678</c:v>
                </c:pt>
                <c:pt idx="292">
                  <c:v>3.5039440715883678</c:v>
                </c:pt>
                <c:pt idx="293">
                  <c:v>3.5039440715883678</c:v>
                </c:pt>
                <c:pt idx="294">
                  <c:v>3.5039440715883678</c:v>
                </c:pt>
                <c:pt idx="295">
                  <c:v>3.5039440715883678</c:v>
                </c:pt>
                <c:pt idx="296">
                  <c:v>3.5039440715883678</c:v>
                </c:pt>
                <c:pt idx="297">
                  <c:v>3.5039440715883678</c:v>
                </c:pt>
                <c:pt idx="298">
                  <c:v>3.5039440715883678</c:v>
                </c:pt>
                <c:pt idx="299">
                  <c:v>3.5039440715883678</c:v>
                </c:pt>
                <c:pt idx="300">
                  <c:v>3.5039440715883678</c:v>
                </c:pt>
                <c:pt idx="301">
                  <c:v>3.5039440715883678</c:v>
                </c:pt>
                <c:pt idx="302">
                  <c:v>3.5039440715883678</c:v>
                </c:pt>
                <c:pt idx="303">
                  <c:v>3.5039440715883678</c:v>
                </c:pt>
                <c:pt idx="304">
                  <c:v>3.5039440715883678</c:v>
                </c:pt>
                <c:pt idx="305">
                  <c:v>3.5039440715883678</c:v>
                </c:pt>
                <c:pt idx="306">
                  <c:v>3.5039440715883678</c:v>
                </c:pt>
                <c:pt idx="307">
                  <c:v>3.5039440715883678</c:v>
                </c:pt>
                <c:pt idx="308">
                  <c:v>3.5039440715883678</c:v>
                </c:pt>
                <c:pt idx="309">
                  <c:v>3.5039440715883678</c:v>
                </c:pt>
                <c:pt idx="310">
                  <c:v>3.5039440715883678</c:v>
                </c:pt>
                <c:pt idx="311">
                  <c:v>3.5039440715883678</c:v>
                </c:pt>
                <c:pt idx="312">
                  <c:v>3.5039440715883678</c:v>
                </c:pt>
                <c:pt idx="313">
                  <c:v>3.5039440715883678</c:v>
                </c:pt>
                <c:pt idx="314">
                  <c:v>3.5039440715883678</c:v>
                </c:pt>
                <c:pt idx="315">
                  <c:v>3.5039440715883678</c:v>
                </c:pt>
                <c:pt idx="316">
                  <c:v>3.5039440715883678</c:v>
                </c:pt>
                <c:pt idx="317">
                  <c:v>3.5039440715883678</c:v>
                </c:pt>
                <c:pt idx="318">
                  <c:v>3.5039440715883678</c:v>
                </c:pt>
                <c:pt idx="319">
                  <c:v>3.5039440715883678</c:v>
                </c:pt>
                <c:pt idx="320">
                  <c:v>3.5039440715883678</c:v>
                </c:pt>
                <c:pt idx="321">
                  <c:v>3.5039440715883678</c:v>
                </c:pt>
                <c:pt idx="322">
                  <c:v>3.5039440715883678</c:v>
                </c:pt>
                <c:pt idx="323">
                  <c:v>3.5039440715883678</c:v>
                </c:pt>
                <c:pt idx="324">
                  <c:v>3.5039440715883678</c:v>
                </c:pt>
                <c:pt idx="325">
                  <c:v>3.5039440715883678</c:v>
                </c:pt>
                <c:pt idx="326">
                  <c:v>3.5039440715883678</c:v>
                </c:pt>
                <c:pt idx="327">
                  <c:v>3.5039440715883678</c:v>
                </c:pt>
                <c:pt idx="328">
                  <c:v>3.5039440715883678</c:v>
                </c:pt>
                <c:pt idx="329">
                  <c:v>3.5039440715883678</c:v>
                </c:pt>
                <c:pt idx="330">
                  <c:v>3.5039440715883678</c:v>
                </c:pt>
                <c:pt idx="331">
                  <c:v>3.5039440715883678</c:v>
                </c:pt>
                <c:pt idx="332">
                  <c:v>3.5039440715883678</c:v>
                </c:pt>
                <c:pt idx="333">
                  <c:v>3.5039440715883678</c:v>
                </c:pt>
                <c:pt idx="334">
                  <c:v>3.5039440715883678</c:v>
                </c:pt>
                <c:pt idx="335">
                  <c:v>3.5039440715883678</c:v>
                </c:pt>
                <c:pt idx="336">
                  <c:v>3.5039440715883678</c:v>
                </c:pt>
                <c:pt idx="337">
                  <c:v>3.5039440715883678</c:v>
                </c:pt>
                <c:pt idx="338">
                  <c:v>3.5039440715883678</c:v>
                </c:pt>
                <c:pt idx="339">
                  <c:v>3.5039440715883678</c:v>
                </c:pt>
                <c:pt idx="340">
                  <c:v>3.5039440715883678</c:v>
                </c:pt>
                <c:pt idx="341">
                  <c:v>3.5039440715883678</c:v>
                </c:pt>
                <c:pt idx="342">
                  <c:v>3.5039440715883678</c:v>
                </c:pt>
                <c:pt idx="343">
                  <c:v>3.5039440715883678</c:v>
                </c:pt>
                <c:pt idx="344">
                  <c:v>3.5039440715883678</c:v>
                </c:pt>
                <c:pt idx="345">
                  <c:v>3.5039440715883678</c:v>
                </c:pt>
                <c:pt idx="346">
                  <c:v>3.5039440715883678</c:v>
                </c:pt>
                <c:pt idx="347">
                  <c:v>3.5039440715883678</c:v>
                </c:pt>
                <c:pt idx="348">
                  <c:v>3.5039440715883678</c:v>
                </c:pt>
                <c:pt idx="349">
                  <c:v>3.5039440715883678</c:v>
                </c:pt>
                <c:pt idx="350">
                  <c:v>3.5039440715883678</c:v>
                </c:pt>
                <c:pt idx="351">
                  <c:v>3.5039440715883678</c:v>
                </c:pt>
                <c:pt idx="352">
                  <c:v>3.5039440715883678</c:v>
                </c:pt>
                <c:pt idx="353">
                  <c:v>3.5039440715883678</c:v>
                </c:pt>
                <c:pt idx="354">
                  <c:v>3.5039440715883678</c:v>
                </c:pt>
                <c:pt idx="355">
                  <c:v>3.5039440715883678</c:v>
                </c:pt>
                <c:pt idx="356">
                  <c:v>3.5039440715883678</c:v>
                </c:pt>
                <c:pt idx="357">
                  <c:v>3.5039440715883678</c:v>
                </c:pt>
                <c:pt idx="358">
                  <c:v>3.5039440715883678</c:v>
                </c:pt>
                <c:pt idx="359">
                  <c:v>3.5039440715883678</c:v>
                </c:pt>
                <c:pt idx="360">
                  <c:v>3.5039440715883678</c:v>
                </c:pt>
                <c:pt idx="361">
                  <c:v>3.5039440715883678</c:v>
                </c:pt>
                <c:pt idx="362">
                  <c:v>3.5039440715883678</c:v>
                </c:pt>
                <c:pt idx="363">
                  <c:v>3.5039440715883678</c:v>
                </c:pt>
                <c:pt idx="364">
                  <c:v>3.5039440715883678</c:v>
                </c:pt>
                <c:pt idx="365">
                  <c:v>3.5039440715883678</c:v>
                </c:pt>
                <c:pt idx="366">
                  <c:v>3.5039440715883678</c:v>
                </c:pt>
                <c:pt idx="367">
                  <c:v>3.5039440715883678</c:v>
                </c:pt>
                <c:pt idx="368">
                  <c:v>3.5039440715883678</c:v>
                </c:pt>
                <c:pt idx="369">
                  <c:v>3.5039440715883678</c:v>
                </c:pt>
                <c:pt idx="370">
                  <c:v>3.5039440715883678</c:v>
                </c:pt>
                <c:pt idx="371">
                  <c:v>3.5039440715883678</c:v>
                </c:pt>
                <c:pt idx="372">
                  <c:v>3.5039440715883678</c:v>
                </c:pt>
                <c:pt idx="373">
                  <c:v>3.5039440715883678</c:v>
                </c:pt>
                <c:pt idx="374">
                  <c:v>3.5039440715883678</c:v>
                </c:pt>
                <c:pt idx="375">
                  <c:v>3.5039440715883678</c:v>
                </c:pt>
                <c:pt idx="376">
                  <c:v>3.5039440715883678</c:v>
                </c:pt>
                <c:pt idx="377">
                  <c:v>3.5039440715883678</c:v>
                </c:pt>
                <c:pt idx="378">
                  <c:v>3.5039440715883678</c:v>
                </c:pt>
                <c:pt idx="379">
                  <c:v>3.5039440715883678</c:v>
                </c:pt>
                <c:pt idx="380">
                  <c:v>3.5039440715883678</c:v>
                </c:pt>
                <c:pt idx="381">
                  <c:v>3.5039440715883678</c:v>
                </c:pt>
                <c:pt idx="382">
                  <c:v>3.5039440715883678</c:v>
                </c:pt>
                <c:pt idx="383">
                  <c:v>3.5039440715883678</c:v>
                </c:pt>
                <c:pt idx="384">
                  <c:v>3.5039440715883678</c:v>
                </c:pt>
                <c:pt idx="385">
                  <c:v>3.5039440715883678</c:v>
                </c:pt>
                <c:pt idx="386">
                  <c:v>3.5039440715883678</c:v>
                </c:pt>
                <c:pt idx="387">
                  <c:v>3.5039440715883678</c:v>
                </c:pt>
                <c:pt idx="388">
                  <c:v>3.5039440715883678</c:v>
                </c:pt>
                <c:pt idx="389">
                  <c:v>3.5039440715883678</c:v>
                </c:pt>
                <c:pt idx="390">
                  <c:v>3.5039440715883678</c:v>
                </c:pt>
                <c:pt idx="391">
                  <c:v>3.5039440715883678</c:v>
                </c:pt>
                <c:pt idx="392">
                  <c:v>3.5039440715883678</c:v>
                </c:pt>
                <c:pt idx="393">
                  <c:v>3.5039440715883678</c:v>
                </c:pt>
                <c:pt idx="394">
                  <c:v>3.5039440715883678</c:v>
                </c:pt>
                <c:pt idx="395">
                  <c:v>3.5039440715883678</c:v>
                </c:pt>
                <c:pt idx="396">
                  <c:v>3.5039440715883678</c:v>
                </c:pt>
                <c:pt idx="397">
                  <c:v>3.5039440715883678</c:v>
                </c:pt>
                <c:pt idx="398">
                  <c:v>3.5039440715883678</c:v>
                </c:pt>
                <c:pt idx="399">
                  <c:v>3.5039440715883678</c:v>
                </c:pt>
                <c:pt idx="400">
                  <c:v>3.5039440715883678</c:v>
                </c:pt>
                <c:pt idx="401">
                  <c:v>3.5039440715883678</c:v>
                </c:pt>
                <c:pt idx="402">
                  <c:v>3.5039440715883678</c:v>
                </c:pt>
                <c:pt idx="403">
                  <c:v>3.5039440715883678</c:v>
                </c:pt>
                <c:pt idx="404">
                  <c:v>3.5039440715883678</c:v>
                </c:pt>
                <c:pt idx="405">
                  <c:v>3.5039440715883678</c:v>
                </c:pt>
                <c:pt idx="406">
                  <c:v>3.5039440715883678</c:v>
                </c:pt>
                <c:pt idx="407">
                  <c:v>3.5039440715883678</c:v>
                </c:pt>
                <c:pt idx="408">
                  <c:v>3.5039440715883678</c:v>
                </c:pt>
                <c:pt idx="409">
                  <c:v>3.5039440715883678</c:v>
                </c:pt>
                <c:pt idx="410">
                  <c:v>3.5039440715883678</c:v>
                </c:pt>
                <c:pt idx="411">
                  <c:v>3.5039440715883678</c:v>
                </c:pt>
                <c:pt idx="412">
                  <c:v>3.5039440715883678</c:v>
                </c:pt>
                <c:pt idx="413">
                  <c:v>3.5039440715883678</c:v>
                </c:pt>
                <c:pt idx="414">
                  <c:v>3.5039440715883678</c:v>
                </c:pt>
                <c:pt idx="415">
                  <c:v>3.5039440715883678</c:v>
                </c:pt>
                <c:pt idx="416">
                  <c:v>3.5039440715883678</c:v>
                </c:pt>
                <c:pt idx="417">
                  <c:v>3.5039440715883678</c:v>
                </c:pt>
                <c:pt idx="418">
                  <c:v>3.5039440715883678</c:v>
                </c:pt>
                <c:pt idx="419">
                  <c:v>3.5039440715883678</c:v>
                </c:pt>
                <c:pt idx="420">
                  <c:v>3.5039440715883678</c:v>
                </c:pt>
                <c:pt idx="421">
                  <c:v>3.5039440715883678</c:v>
                </c:pt>
                <c:pt idx="422">
                  <c:v>3.5039440715883678</c:v>
                </c:pt>
                <c:pt idx="423">
                  <c:v>3.5039440715883678</c:v>
                </c:pt>
                <c:pt idx="424">
                  <c:v>3.5039440715883678</c:v>
                </c:pt>
                <c:pt idx="425">
                  <c:v>3.5039440715883678</c:v>
                </c:pt>
                <c:pt idx="426">
                  <c:v>3.5039440715883678</c:v>
                </c:pt>
                <c:pt idx="427">
                  <c:v>3.5039440715883678</c:v>
                </c:pt>
                <c:pt idx="428">
                  <c:v>3.5039440715883678</c:v>
                </c:pt>
                <c:pt idx="429">
                  <c:v>3.5039440715883678</c:v>
                </c:pt>
                <c:pt idx="430">
                  <c:v>3.5039440715883678</c:v>
                </c:pt>
                <c:pt idx="431">
                  <c:v>3.5039440715883678</c:v>
                </c:pt>
                <c:pt idx="432">
                  <c:v>3.5039440715883678</c:v>
                </c:pt>
                <c:pt idx="433">
                  <c:v>3.5039440715883678</c:v>
                </c:pt>
                <c:pt idx="434">
                  <c:v>3.5039440715883678</c:v>
                </c:pt>
                <c:pt idx="435">
                  <c:v>3.5039440715883678</c:v>
                </c:pt>
                <c:pt idx="436">
                  <c:v>3.5039440715883678</c:v>
                </c:pt>
                <c:pt idx="437">
                  <c:v>3.5039440715883678</c:v>
                </c:pt>
                <c:pt idx="438">
                  <c:v>3.5039440715883678</c:v>
                </c:pt>
                <c:pt idx="439">
                  <c:v>3.5039440715883678</c:v>
                </c:pt>
                <c:pt idx="440">
                  <c:v>3.5039440715883678</c:v>
                </c:pt>
                <c:pt idx="441">
                  <c:v>3.5039440715883678</c:v>
                </c:pt>
                <c:pt idx="442">
                  <c:v>3.5039440715883678</c:v>
                </c:pt>
                <c:pt idx="443">
                  <c:v>3.5039440715883678</c:v>
                </c:pt>
                <c:pt idx="444">
                  <c:v>3.5039440715883678</c:v>
                </c:pt>
                <c:pt idx="445">
                  <c:v>3.5039440715883678</c:v>
                </c:pt>
                <c:pt idx="446">
                  <c:v>3.5039440715883678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949F-41CA-8682-5CB4FE58F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623384"/>
        <c:axId val="274623912"/>
        <c:extLst xmlns:c16r2="http://schemas.microsoft.com/office/drawing/2015/06/chart"/>
      </c:lineChart>
      <c:catAx>
        <c:axId val="168623384"/>
        <c:scaling>
          <c:orientation val="minMax"/>
        </c:scaling>
        <c:delete val="1"/>
        <c:axPos val="b"/>
        <c:numFmt formatCode="[$-409]m/d/yy\ h:mm\ AM/PM;@" sourceLinked="1"/>
        <c:majorTickMark val="none"/>
        <c:minorTickMark val="none"/>
        <c:tickLblPos val="low"/>
        <c:crossAx val="274623912"/>
        <c:crosses val="autoZero"/>
        <c:auto val="0"/>
        <c:lblAlgn val="ctr"/>
        <c:lblOffset val="10"/>
        <c:tickLblSkip val="25"/>
        <c:tickMarkSkip val="1"/>
        <c:noMultiLvlLbl val="0"/>
      </c:catAx>
      <c:valAx>
        <c:axId val="274623912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23384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21</xdr:row>
      <xdr:rowOff>0</xdr:rowOff>
    </xdr:from>
    <xdr:to>
      <xdr:col>38</xdr:col>
      <xdr:colOff>76200</xdr:colOff>
      <xdr:row>96</xdr:row>
      <xdr:rowOff>76200</xdr:rowOff>
    </xdr:to>
    <xdr:graphicFrame macro="">
      <xdr:nvGraphicFramePr>
        <xdr:cNvPr id="3" name="Individual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5" name="Table1689106" displayName="Table1689106" ref="A1:N448" totalsRowShown="0" headerRowDxfId="17">
  <tableColumns count="14">
    <tableColumn id="1" name="Date" dataDxfId="16"/>
    <tableColumn id="4" name="Time" dataDxfId="15"/>
    <tableColumn id="2" name="Operator" dataDxfId="14"/>
    <tableColumn id="5" name="Measured Value" dataDxfId="13"/>
    <tableColumn id="6" name="Mean Value" dataDxfId="12">
      <calculatedColumnFormula>$O$2</calculatedColumnFormula>
    </tableColumn>
    <tableColumn id="7" name="Datetime" dataDxfId="11">
      <calculatedColumnFormula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calculatedColumnFormula>
    </tableColumn>
    <tableColumn id="15" name="+1SL" dataDxfId="10">
      <calculatedColumnFormula>Table1689106[[#This Row],[Mean Value]]+$P$2</calculatedColumnFormula>
    </tableColumn>
    <tableColumn id="14" name="-1SL" dataDxfId="9">
      <calculatedColumnFormula>Table1689106[[#This Row],[Mean Value]]-$P$2</calculatedColumnFormula>
    </tableColumn>
    <tableColumn id="9" name="UWL" dataDxfId="8">
      <calculatedColumnFormula>Table1689106[[#This Row],[Mean Value]]+$Q$2</calculatedColumnFormula>
    </tableColumn>
    <tableColumn id="10" name="LWL " dataDxfId="7">
      <calculatedColumnFormula>Table1689106[[#This Row],[Mean Value]]-($Q$2)</calculatedColumnFormula>
    </tableColumn>
    <tableColumn id="11" name="UAL " dataDxfId="6">
      <calculatedColumnFormula>Table1689106[[#This Row],[Mean Value]]+$R$2</calculatedColumnFormula>
    </tableColumn>
    <tableColumn id="12" name="LAL " dataDxfId="5">
      <calculatedColumnFormula>Table1689106[[#This Row],[Mean Value]]-$R$2</calculatedColumnFormula>
    </tableColumn>
    <tableColumn id="13" name="Outlier" dataDxfId="4">
      <calculatedColumnFormula array="1">IF(OR(D2&lt;$Z$2, D2&gt;$Y$2), "Yes", "No")</calculatedColumnFormula>
    </tableColumn>
    <tableColumn id="16" name="Notes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48095"/>
  <sheetViews>
    <sheetView tabSelected="1" zoomScaleNormal="100" workbookViewId="0">
      <pane ySplit="1" topLeftCell="A436" activePane="bottomLeft" state="frozen"/>
      <selection pane="bottomLeft" activeCell="D448" sqref="D448"/>
    </sheetView>
  </sheetViews>
  <sheetFormatPr defaultRowHeight="15" x14ac:dyDescent="0.25"/>
  <cols>
    <col min="1" max="1" width="12.5703125" style="11" bestFit="1" customWidth="1"/>
    <col min="2" max="2" width="12.5703125" style="18" customWidth="1"/>
    <col min="3" max="3" width="12.5703125" style="11" customWidth="1"/>
    <col min="4" max="4" width="24.85546875" style="12" bestFit="1" customWidth="1"/>
    <col min="5" max="5" width="26" style="16" bestFit="1" customWidth="1"/>
    <col min="6" max="6" width="17.42578125" style="20" hidden="1" customWidth="1"/>
    <col min="7" max="7" width="8.7109375" style="10" customWidth="1"/>
    <col min="8" max="8" width="9.42578125" style="10" customWidth="1"/>
    <col min="9" max="9" width="7.140625" style="13" bestFit="1" customWidth="1"/>
    <col min="10" max="10" width="6.85546875" style="13" customWidth="1"/>
    <col min="11" max="11" width="9.140625" customWidth="1"/>
    <col min="12" max="12" width="10" customWidth="1"/>
    <col min="13" max="13" width="9.140625" customWidth="1"/>
    <col min="14" max="14" width="9.28515625" bestFit="1" customWidth="1"/>
    <col min="15" max="15" width="9.140625" customWidth="1"/>
    <col min="16" max="16" width="19.85546875" bestFit="1" customWidth="1"/>
    <col min="17" max="21" width="9.140625" customWidth="1"/>
    <col min="22" max="23" width="9.140625" style="1" customWidth="1"/>
    <col min="26" max="26" width="9.140625" style="1" customWidth="1"/>
    <col min="27" max="27" width="9.140625" style="1"/>
    <col min="28" max="28" width="12.140625" style="1" bestFit="1" customWidth="1"/>
    <col min="29" max="29" width="20.7109375" style="1" bestFit="1" customWidth="1"/>
    <col min="30" max="16384" width="9.140625" style="1"/>
  </cols>
  <sheetData>
    <row r="1" spans="1:30" ht="42.75" customHeight="1" x14ac:dyDescent="0.25">
      <c r="A1" s="2" t="s">
        <v>0</v>
      </c>
      <c r="B1" s="17" t="s">
        <v>6</v>
      </c>
      <c r="C1" s="2" t="s">
        <v>5</v>
      </c>
      <c r="D1" s="4" t="s">
        <v>22</v>
      </c>
      <c r="E1" s="15" t="s">
        <v>25</v>
      </c>
      <c r="F1" s="19" t="s">
        <v>26</v>
      </c>
      <c r="G1" s="7" t="s">
        <v>19</v>
      </c>
      <c r="H1" s="7" t="s">
        <v>20</v>
      </c>
      <c r="I1" s="5" t="s">
        <v>1</v>
      </c>
      <c r="J1" s="5" t="s">
        <v>2</v>
      </c>
      <c r="K1" s="8" t="s">
        <v>3</v>
      </c>
      <c r="L1" s="9" t="s">
        <v>4</v>
      </c>
      <c r="M1" t="s">
        <v>11</v>
      </c>
      <c r="N1" s="1" t="s">
        <v>21</v>
      </c>
      <c r="O1" t="s">
        <v>7</v>
      </c>
      <c r="P1" t="s">
        <v>8</v>
      </c>
      <c r="Q1" t="s">
        <v>9</v>
      </c>
      <c r="R1" t="s">
        <v>10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B1" s="14" t="s">
        <v>23</v>
      </c>
      <c r="AC1" s="14" t="s">
        <v>24</v>
      </c>
      <c r="AD1" s="14"/>
    </row>
    <row r="2" spans="1:30" x14ac:dyDescent="0.25">
      <c r="A2" s="2">
        <v>43350</v>
      </c>
      <c r="B2" s="17">
        <v>1610</v>
      </c>
      <c r="C2" s="1" t="s">
        <v>28</v>
      </c>
      <c r="D2" s="24">
        <v>3.55</v>
      </c>
      <c r="E2" s="15">
        <f t="shared" ref="E2:E7" si="0">$O$2</f>
        <v>3.5039440715883678</v>
      </c>
      <c r="F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43350.673611111109</v>
      </c>
      <c r="G2" s="6">
        <f>Table1689106[[#This Row],[Mean Value]]+$P$2</f>
        <v>3.5288202493345455</v>
      </c>
      <c r="H2" s="6">
        <f>Table1689106[[#This Row],[Mean Value]]-$P$2</f>
        <v>3.4790678938421902</v>
      </c>
      <c r="I2" s="5">
        <f>Table1689106[[#This Row],[Mean Value]]+$Q$2</f>
        <v>3.5536964270807236</v>
      </c>
      <c r="J2" s="5">
        <f>Table1689106[[#This Row],[Mean Value]]-($Q$2)</f>
        <v>3.4541917160960121</v>
      </c>
      <c r="K2" s="8">
        <f>Table1689106[[#This Row],[Mean Value]]+$R$2</f>
        <v>3.5785726048269013</v>
      </c>
      <c r="L2" s="9">
        <f>Table1689106[[#This Row],[Mean Value]]-$R$2</f>
        <v>3.4293155383498344</v>
      </c>
      <c r="M2" s="23" t="str">
        <f t="array" ref="M2">IF(OR(D2&lt;$Z$2, D2&gt;$Y$2), "Yes", "No")</f>
        <v>No</v>
      </c>
      <c r="N2" s="1"/>
      <c r="O2">
        <f>AVERAGEIF(M:M, "No",D:D)</f>
        <v>3.5039440715883678</v>
      </c>
      <c r="P2">
        <f t="array" ref="P2">IF(COUNT(Table1689106[Measured Value])&gt;20, STDEV(IF(M:M="No",D:D)), IF(ISBLANK(AC2),STDEV(IF(M:M="No",D:D)),AC2))</f>
        <v>2.4876177746177855E-2</v>
      </c>
      <c r="Q2">
        <f>2*$P$2</f>
        <v>4.975235549235571E-2</v>
      </c>
      <c r="R2">
        <f>3*$P$2</f>
        <v>7.4628533238533565E-2</v>
      </c>
      <c r="T2">
        <f t="array" ref="T2">QUARTILE(D:D,1)</f>
        <v>3.49</v>
      </c>
      <c r="U2">
        <f>QUARTILE(D:D,3)</f>
        <v>3.52</v>
      </c>
      <c r="V2">
        <f>U2-T2</f>
        <v>2.9999999999999805E-2</v>
      </c>
      <c r="W2">
        <f>U2+(1.5*V2)</f>
        <v>3.5649999999999995</v>
      </c>
      <c r="X2">
        <f>T2-(1.5*V2)</f>
        <v>3.4450000000000003</v>
      </c>
      <c r="Y2">
        <f>U2+(3*V2)</f>
        <v>3.6099999999999994</v>
      </c>
      <c r="Z2">
        <f>T2-(3*V2)</f>
        <v>3.4000000000000008</v>
      </c>
      <c r="AB2" s="5">
        <v>3.5</v>
      </c>
      <c r="AC2" s="1">
        <v>2.5685174383654526E-2</v>
      </c>
    </row>
    <row r="3" spans="1:30" x14ac:dyDescent="0.25">
      <c r="A3" s="2">
        <v>43351</v>
      </c>
      <c r="B3" s="17">
        <v>1228</v>
      </c>
      <c r="C3" s="21" t="s">
        <v>27</v>
      </c>
      <c r="D3" s="25">
        <v>3.51</v>
      </c>
      <c r="E3" s="22">
        <f t="shared" si="0"/>
        <v>3.5039440715883678</v>
      </c>
      <c r="F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43351.519444444442</v>
      </c>
      <c r="G3" s="6">
        <f>Table1689106[[#This Row],[Mean Value]]+$P$2</f>
        <v>3.5288202493345455</v>
      </c>
      <c r="H3" s="6">
        <f>Table1689106[[#This Row],[Mean Value]]-$P$2</f>
        <v>3.4790678938421902</v>
      </c>
      <c r="I3" s="5">
        <f>Table1689106[[#This Row],[Mean Value]]+$Q$2</f>
        <v>3.5536964270807236</v>
      </c>
      <c r="J3" s="5">
        <f>Table1689106[[#This Row],[Mean Value]]-($Q$2)</f>
        <v>3.4541917160960121</v>
      </c>
      <c r="K3" s="8">
        <f>Table1689106[[#This Row],[Mean Value]]+$R$2</f>
        <v>3.5785726048269013</v>
      </c>
      <c r="L3" s="9">
        <f>Table1689106[[#This Row],[Mean Value]]-$R$2</f>
        <v>3.4293155383498344</v>
      </c>
      <c r="M3" s="23" t="str">
        <f t="array" ref="M3">IF(OR(D3&lt;$Z$2, D3&gt;$Y$2), "Yes", "No")</f>
        <v>No</v>
      </c>
      <c r="N3" s="3"/>
      <c r="V3"/>
      <c r="W3"/>
      <c r="Z3"/>
    </row>
    <row r="4" spans="1:30" x14ac:dyDescent="0.25">
      <c r="A4" s="2">
        <v>43351</v>
      </c>
      <c r="B4" s="17">
        <v>1707</v>
      </c>
      <c r="C4" s="21" t="s">
        <v>27</v>
      </c>
      <c r="D4" s="25">
        <v>3.53</v>
      </c>
      <c r="E4" s="22">
        <f t="shared" si="0"/>
        <v>3.5039440715883678</v>
      </c>
      <c r="F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43351.713194444441</v>
      </c>
      <c r="G4" s="6">
        <f>Table1689106[[#This Row],[Mean Value]]+$P$2</f>
        <v>3.5288202493345455</v>
      </c>
      <c r="H4" s="6">
        <f>Table1689106[[#This Row],[Mean Value]]-$P$2</f>
        <v>3.4790678938421902</v>
      </c>
      <c r="I4" s="5">
        <f>Table1689106[[#This Row],[Mean Value]]+$Q$2</f>
        <v>3.5536964270807236</v>
      </c>
      <c r="J4" s="5">
        <f>Table1689106[[#This Row],[Mean Value]]-($Q$2)</f>
        <v>3.4541917160960121</v>
      </c>
      <c r="K4" s="8">
        <f>Table1689106[[#This Row],[Mean Value]]+$R$2</f>
        <v>3.5785726048269013</v>
      </c>
      <c r="L4" s="9">
        <f>Table1689106[[#This Row],[Mean Value]]-$R$2</f>
        <v>3.4293155383498344</v>
      </c>
      <c r="M4" s="23" t="str">
        <f t="array" ref="M4">IF(OR(D4&lt;$Z$2, D4&gt;$Y$2), "Yes", "No")</f>
        <v>No</v>
      </c>
      <c r="N4" s="3"/>
      <c r="V4"/>
      <c r="W4"/>
      <c r="Z4"/>
      <c r="AB4"/>
    </row>
    <row r="5" spans="1:30" x14ac:dyDescent="0.25">
      <c r="A5" s="2">
        <v>43353</v>
      </c>
      <c r="B5" s="17">
        <v>1934</v>
      </c>
      <c r="C5" s="21" t="s">
        <v>27</v>
      </c>
      <c r="D5" s="25">
        <v>3.51</v>
      </c>
      <c r="E5" s="22">
        <f t="shared" si="0"/>
        <v>3.5039440715883678</v>
      </c>
      <c r="F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43353.81527777778</v>
      </c>
      <c r="G5" s="6">
        <f>Table1689106[[#This Row],[Mean Value]]+$P$2</f>
        <v>3.5288202493345455</v>
      </c>
      <c r="H5" s="6">
        <f>Table1689106[[#This Row],[Mean Value]]-$P$2</f>
        <v>3.4790678938421902</v>
      </c>
      <c r="I5" s="5">
        <f>Table1689106[[#This Row],[Mean Value]]+$Q$2</f>
        <v>3.5536964270807236</v>
      </c>
      <c r="J5" s="5">
        <f>Table1689106[[#This Row],[Mean Value]]-($Q$2)</f>
        <v>3.4541917160960121</v>
      </c>
      <c r="K5" s="8">
        <f>Table1689106[[#This Row],[Mean Value]]+$R$2</f>
        <v>3.5785726048269013</v>
      </c>
      <c r="L5" s="9">
        <f>Table1689106[[#This Row],[Mean Value]]-$R$2</f>
        <v>3.4293155383498344</v>
      </c>
      <c r="M5" s="23" t="str">
        <f t="array" ref="M5">IF(OR(D5&lt;$Z$2, D5&gt;$Y$2), "Yes", "No")</f>
        <v>No</v>
      </c>
      <c r="N5" s="3"/>
      <c r="V5"/>
      <c r="W5"/>
      <c r="Z5"/>
      <c r="AB5"/>
    </row>
    <row r="6" spans="1:30" x14ac:dyDescent="0.25">
      <c r="A6" s="2">
        <v>43354</v>
      </c>
      <c r="B6" s="17">
        <v>1819</v>
      </c>
      <c r="C6" s="21" t="s">
        <v>27</v>
      </c>
      <c r="D6" s="25">
        <v>3.53</v>
      </c>
      <c r="E6" s="22">
        <f t="shared" si="0"/>
        <v>3.5039440715883678</v>
      </c>
      <c r="F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43354.763194444444</v>
      </c>
      <c r="G6" s="6">
        <f>Table1689106[[#This Row],[Mean Value]]+$P$2</f>
        <v>3.5288202493345455</v>
      </c>
      <c r="H6" s="6">
        <f>Table1689106[[#This Row],[Mean Value]]-$P$2</f>
        <v>3.4790678938421902</v>
      </c>
      <c r="I6" s="5">
        <f>Table1689106[[#This Row],[Mean Value]]+$Q$2</f>
        <v>3.5536964270807236</v>
      </c>
      <c r="J6" s="5">
        <f>Table1689106[[#This Row],[Mean Value]]-($Q$2)</f>
        <v>3.4541917160960121</v>
      </c>
      <c r="K6" s="8">
        <f>Table1689106[[#This Row],[Mean Value]]+$R$2</f>
        <v>3.5785726048269013</v>
      </c>
      <c r="L6" s="9">
        <f>Table1689106[[#This Row],[Mean Value]]-$R$2</f>
        <v>3.4293155383498344</v>
      </c>
      <c r="M6" s="23" t="str">
        <f t="array" ref="M6">IF(OR(D6&lt;$Z$2, D6&gt;$Y$2), "Yes", "No")</f>
        <v>No</v>
      </c>
      <c r="N6" s="3"/>
      <c r="V6"/>
      <c r="W6"/>
      <c r="Z6"/>
      <c r="AB6"/>
    </row>
    <row r="7" spans="1:30" x14ac:dyDescent="0.25">
      <c r="A7" s="2">
        <v>43362</v>
      </c>
      <c r="B7" s="17">
        <v>1330</v>
      </c>
      <c r="C7" s="21" t="s">
        <v>29</v>
      </c>
      <c r="D7" s="25">
        <v>3.53</v>
      </c>
      <c r="E7" s="22">
        <f t="shared" si="0"/>
        <v>3.5039440715883678</v>
      </c>
      <c r="F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43362.5625</v>
      </c>
      <c r="G7" s="6">
        <f>Table1689106[[#This Row],[Mean Value]]+$P$2</f>
        <v>3.5288202493345455</v>
      </c>
      <c r="H7" s="6">
        <f>Table1689106[[#This Row],[Mean Value]]-$P$2</f>
        <v>3.4790678938421902</v>
      </c>
      <c r="I7" s="5">
        <f>Table1689106[[#This Row],[Mean Value]]+$Q$2</f>
        <v>3.5536964270807236</v>
      </c>
      <c r="J7" s="5">
        <f>Table1689106[[#This Row],[Mean Value]]-($Q$2)</f>
        <v>3.4541917160960121</v>
      </c>
      <c r="K7" s="8">
        <f>Table1689106[[#This Row],[Mean Value]]+$R$2</f>
        <v>3.5785726048269013</v>
      </c>
      <c r="L7" s="9">
        <f>Table1689106[[#This Row],[Mean Value]]-$R$2</f>
        <v>3.4293155383498344</v>
      </c>
      <c r="M7" s="23" t="str">
        <f t="array" ref="M7">IF(OR(D7&lt;$Z$2, D7&gt;$Y$2), "Yes", "No")</f>
        <v>No</v>
      </c>
      <c r="N7" s="3"/>
      <c r="V7"/>
      <c r="W7"/>
      <c r="Z7"/>
      <c r="AB7"/>
    </row>
    <row r="8" spans="1:30" x14ac:dyDescent="0.25">
      <c r="A8" s="2">
        <v>43362</v>
      </c>
      <c r="B8" s="17">
        <v>1545</v>
      </c>
      <c r="C8" s="21" t="s">
        <v>28</v>
      </c>
      <c r="D8" s="25">
        <v>3.53</v>
      </c>
      <c r="E8" s="22">
        <f t="shared" ref="E8:E13" si="1">$O$2</f>
        <v>3.5039440715883678</v>
      </c>
      <c r="F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43362.65625</v>
      </c>
      <c r="G8" s="6">
        <f>Table1689106[[#This Row],[Mean Value]]+$P$2</f>
        <v>3.5288202493345455</v>
      </c>
      <c r="H8" s="6">
        <f>Table1689106[[#This Row],[Mean Value]]-$P$2</f>
        <v>3.4790678938421902</v>
      </c>
      <c r="I8" s="5">
        <f>Table1689106[[#This Row],[Mean Value]]+$Q$2</f>
        <v>3.5536964270807236</v>
      </c>
      <c r="J8" s="5">
        <f>Table1689106[[#This Row],[Mean Value]]-($Q$2)</f>
        <v>3.4541917160960121</v>
      </c>
      <c r="K8" s="8">
        <f>Table1689106[[#This Row],[Mean Value]]+$R$2</f>
        <v>3.5785726048269013</v>
      </c>
      <c r="L8" s="9">
        <f>Table1689106[[#This Row],[Mean Value]]-$R$2</f>
        <v>3.4293155383498344</v>
      </c>
      <c r="M8" s="23" t="str">
        <f t="array" ref="M8">IF(OR(D8&lt;$Z$2, D8&gt;$Y$2), "Yes", "No")</f>
        <v>No</v>
      </c>
      <c r="N8" s="3"/>
      <c r="V8"/>
      <c r="W8"/>
      <c r="Z8"/>
      <c r="AB8"/>
    </row>
    <row r="9" spans="1:30" x14ac:dyDescent="0.25">
      <c r="A9" s="2">
        <v>43362</v>
      </c>
      <c r="B9" s="17">
        <v>1738</v>
      </c>
      <c r="C9" s="21" t="s">
        <v>30</v>
      </c>
      <c r="D9" s="25">
        <v>3.52</v>
      </c>
      <c r="E9" s="22">
        <f t="shared" si="1"/>
        <v>3.5039440715883678</v>
      </c>
      <c r="F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43362.734722222223</v>
      </c>
      <c r="G9" s="6">
        <f>Table1689106[[#This Row],[Mean Value]]+$P$2</f>
        <v>3.5288202493345455</v>
      </c>
      <c r="H9" s="6">
        <f>Table1689106[[#This Row],[Mean Value]]-$P$2</f>
        <v>3.4790678938421902</v>
      </c>
      <c r="I9" s="5">
        <f>Table1689106[[#This Row],[Mean Value]]+$Q$2</f>
        <v>3.5536964270807236</v>
      </c>
      <c r="J9" s="5">
        <f>Table1689106[[#This Row],[Mean Value]]-($Q$2)</f>
        <v>3.4541917160960121</v>
      </c>
      <c r="K9" s="8">
        <f>Table1689106[[#This Row],[Mean Value]]+$R$2</f>
        <v>3.5785726048269013</v>
      </c>
      <c r="L9" s="9">
        <f>Table1689106[[#This Row],[Mean Value]]-$R$2</f>
        <v>3.4293155383498344</v>
      </c>
      <c r="M9" s="23" t="str">
        <f t="array" ref="M9">IF(OR(D9&lt;$Z$2, D9&gt;$Y$2), "Yes", "No")</f>
        <v>No</v>
      </c>
      <c r="N9" s="3"/>
      <c r="V9"/>
      <c r="W9"/>
      <c r="Z9"/>
      <c r="AB9"/>
    </row>
    <row r="10" spans="1:30" x14ac:dyDescent="0.25">
      <c r="A10" s="2">
        <v>43363</v>
      </c>
      <c r="B10" s="17">
        <v>920</v>
      </c>
      <c r="C10" s="21" t="s">
        <v>31</v>
      </c>
      <c r="D10" s="25">
        <v>3.51</v>
      </c>
      <c r="E10" s="22">
        <f t="shared" si="1"/>
        <v>3.5039440715883678</v>
      </c>
      <c r="F1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43363.388888888891</v>
      </c>
      <c r="G10" s="6">
        <f>Table1689106[[#This Row],[Mean Value]]+$P$2</f>
        <v>3.5288202493345455</v>
      </c>
      <c r="H10" s="6">
        <f>Table1689106[[#This Row],[Mean Value]]-$P$2</f>
        <v>3.4790678938421902</v>
      </c>
      <c r="I10" s="5">
        <f>Table1689106[[#This Row],[Mean Value]]+$Q$2</f>
        <v>3.5536964270807236</v>
      </c>
      <c r="J10" s="5">
        <f>Table1689106[[#This Row],[Mean Value]]-($Q$2)</f>
        <v>3.4541917160960121</v>
      </c>
      <c r="K10" s="8">
        <f>Table1689106[[#This Row],[Mean Value]]+$R$2</f>
        <v>3.5785726048269013</v>
      </c>
      <c r="L10" s="9">
        <f>Table1689106[[#This Row],[Mean Value]]-$R$2</f>
        <v>3.4293155383498344</v>
      </c>
      <c r="M10" s="23" t="str">
        <f t="array" ref="M10">IF(OR(D10&lt;$Z$2, D10&gt;$Y$2), "Yes", "No")</f>
        <v>No</v>
      </c>
      <c r="N10" s="3"/>
      <c r="V10"/>
      <c r="W10"/>
      <c r="Z10"/>
      <c r="AB10"/>
    </row>
    <row r="11" spans="1:30" x14ac:dyDescent="0.25">
      <c r="A11" s="2">
        <v>43363</v>
      </c>
      <c r="B11" s="17">
        <v>1231</v>
      </c>
      <c r="C11" s="21" t="s">
        <v>32</v>
      </c>
      <c r="D11" s="25">
        <v>3.49</v>
      </c>
      <c r="E11" s="22">
        <f t="shared" si="1"/>
        <v>3.5039440715883678</v>
      </c>
      <c r="F1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43363.521527777775</v>
      </c>
      <c r="G11" s="6">
        <f>Table1689106[[#This Row],[Mean Value]]+$P$2</f>
        <v>3.5288202493345455</v>
      </c>
      <c r="H11" s="6">
        <f>Table1689106[[#This Row],[Mean Value]]-$P$2</f>
        <v>3.4790678938421902</v>
      </c>
      <c r="I11" s="5">
        <f>Table1689106[[#This Row],[Mean Value]]+$Q$2</f>
        <v>3.5536964270807236</v>
      </c>
      <c r="J11" s="5">
        <f>Table1689106[[#This Row],[Mean Value]]-($Q$2)</f>
        <v>3.4541917160960121</v>
      </c>
      <c r="K11" s="8">
        <f>Table1689106[[#This Row],[Mean Value]]+$R$2</f>
        <v>3.5785726048269013</v>
      </c>
      <c r="L11" s="9">
        <f>Table1689106[[#This Row],[Mean Value]]-$R$2</f>
        <v>3.4293155383498344</v>
      </c>
      <c r="M11" s="23" t="str">
        <f t="array" ref="M11">IF(OR(D11&lt;$Z$2, D11&gt;$Y$2), "Yes", "No")</f>
        <v>No</v>
      </c>
      <c r="N11" s="3"/>
      <c r="V11"/>
      <c r="W11"/>
      <c r="Z11"/>
      <c r="AB11"/>
    </row>
    <row r="12" spans="1:30" x14ac:dyDescent="0.25">
      <c r="A12" s="2">
        <v>43363</v>
      </c>
      <c r="B12" s="17">
        <v>1257</v>
      </c>
      <c r="C12" s="21" t="s">
        <v>32</v>
      </c>
      <c r="D12" s="25">
        <v>3.47</v>
      </c>
      <c r="E12" s="22">
        <f t="shared" si="1"/>
        <v>3.5039440715883678</v>
      </c>
      <c r="F1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43363.539583333331</v>
      </c>
      <c r="G12" s="6">
        <f>Table1689106[[#This Row],[Mean Value]]+$P$2</f>
        <v>3.5288202493345455</v>
      </c>
      <c r="H12" s="6">
        <f>Table1689106[[#This Row],[Mean Value]]-$P$2</f>
        <v>3.4790678938421902</v>
      </c>
      <c r="I12" s="5">
        <f>Table1689106[[#This Row],[Mean Value]]+$Q$2</f>
        <v>3.5536964270807236</v>
      </c>
      <c r="J12" s="5">
        <f>Table1689106[[#This Row],[Mean Value]]-($Q$2)</f>
        <v>3.4541917160960121</v>
      </c>
      <c r="K12" s="8">
        <f>Table1689106[[#This Row],[Mean Value]]+$R$2</f>
        <v>3.5785726048269013</v>
      </c>
      <c r="L12" s="9">
        <f>Table1689106[[#This Row],[Mean Value]]-$R$2</f>
        <v>3.4293155383498344</v>
      </c>
      <c r="M12" s="23" t="str">
        <f t="array" ref="M12">IF(OR(D12&lt;$Z$2, D12&gt;$Y$2), "Yes", "No")</f>
        <v>No</v>
      </c>
      <c r="N12" s="3"/>
      <c r="V12"/>
      <c r="W12"/>
      <c r="Z12"/>
      <c r="AB12"/>
    </row>
    <row r="13" spans="1:30" x14ac:dyDescent="0.25">
      <c r="A13" s="2">
        <v>43363</v>
      </c>
      <c r="B13" s="17">
        <v>1643</v>
      </c>
      <c r="C13" s="21" t="s">
        <v>30</v>
      </c>
      <c r="D13" s="25">
        <v>3.49</v>
      </c>
      <c r="E13" s="22">
        <f t="shared" si="1"/>
        <v>3.5039440715883678</v>
      </c>
      <c r="F1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43363.696527777778</v>
      </c>
      <c r="G13" s="6">
        <f>Table1689106[[#This Row],[Mean Value]]+$P$2</f>
        <v>3.5288202493345455</v>
      </c>
      <c r="H13" s="6">
        <f>Table1689106[[#This Row],[Mean Value]]-$P$2</f>
        <v>3.4790678938421902</v>
      </c>
      <c r="I13" s="5">
        <f>Table1689106[[#This Row],[Mean Value]]+$Q$2</f>
        <v>3.5536964270807236</v>
      </c>
      <c r="J13" s="5">
        <f>Table1689106[[#This Row],[Mean Value]]-($Q$2)</f>
        <v>3.4541917160960121</v>
      </c>
      <c r="K13" s="8">
        <f>Table1689106[[#This Row],[Mean Value]]+$R$2</f>
        <v>3.5785726048269013</v>
      </c>
      <c r="L13" s="9">
        <f>Table1689106[[#This Row],[Mean Value]]-$R$2</f>
        <v>3.4293155383498344</v>
      </c>
      <c r="M13" s="23" t="str">
        <f t="array" ref="M13">IF(OR(D13&lt;$Z$2, D13&gt;$Y$2), "Yes", "No")</f>
        <v>No</v>
      </c>
      <c r="N13" s="3"/>
      <c r="V13"/>
      <c r="W13"/>
      <c r="Z13"/>
      <c r="AB13"/>
    </row>
    <row r="14" spans="1:30" x14ac:dyDescent="0.25">
      <c r="A14" s="2">
        <v>43363</v>
      </c>
      <c r="B14" s="17">
        <v>1742</v>
      </c>
      <c r="C14" s="21" t="s">
        <v>28</v>
      </c>
      <c r="D14" s="25">
        <v>3.47</v>
      </c>
      <c r="E14" s="22">
        <f t="shared" ref="E14:E19" si="2">$O$2</f>
        <v>3.5039440715883678</v>
      </c>
      <c r="F1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43363.737500000003</v>
      </c>
      <c r="G14" s="6">
        <f>Table1689106[[#This Row],[Mean Value]]+$P$2</f>
        <v>3.5288202493345455</v>
      </c>
      <c r="H14" s="6">
        <f>Table1689106[[#This Row],[Mean Value]]-$P$2</f>
        <v>3.4790678938421902</v>
      </c>
      <c r="I14" s="5">
        <f>Table1689106[[#This Row],[Mean Value]]+$Q$2</f>
        <v>3.5536964270807236</v>
      </c>
      <c r="J14" s="5">
        <f>Table1689106[[#This Row],[Mean Value]]-($Q$2)</f>
        <v>3.4541917160960121</v>
      </c>
      <c r="K14" s="8">
        <f>Table1689106[[#This Row],[Mean Value]]+$R$2</f>
        <v>3.5785726048269013</v>
      </c>
      <c r="L14" s="9">
        <f>Table1689106[[#This Row],[Mean Value]]-$R$2</f>
        <v>3.4293155383498344</v>
      </c>
      <c r="M14" s="23" t="str">
        <f t="array" ref="M14">IF(OR(D14&lt;$Z$2, D14&gt;$Y$2), "Yes", "No")</f>
        <v>No</v>
      </c>
      <c r="N14" s="3"/>
      <c r="V14"/>
      <c r="W14"/>
      <c r="Z14"/>
      <c r="AB14"/>
    </row>
    <row r="15" spans="1:30" x14ac:dyDescent="0.25">
      <c r="A15" s="2">
        <v>43364</v>
      </c>
      <c r="B15" s="17">
        <v>755</v>
      </c>
      <c r="C15" s="21" t="s">
        <v>29</v>
      </c>
      <c r="D15" s="25">
        <v>3.51</v>
      </c>
      <c r="E15" s="22">
        <f t="shared" si="2"/>
        <v>3.5039440715883678</v>
      </c>
      <c r="F1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43364.329861111109</v>
      </c>
      <c r="G15" s="6">
        <f>Table1689106[[#This Row],[Mean Value]]+$P$2</f>
        <v>3.5288202493345455</v>
      </c>
      <c r="H15" s="6">
        <f>Table1689106[[#This Row],[Mean Value]]-$P$2</f>
        <v>3.4790678938421902</v>
      </c>
      <c r="I15" s="5">
        <f>Table1689106[[#This Row],[Mean Value]]+$Q$2</f>
        <v>3.5536964270807236</v>
      </c>
      <c r="J15" s="5">
        <f>Table1689106[[#This Row],[Mean Value]]-($Q$2)</f>
        <v>3.4541917160960121</v>
      </c>
      <c r="K15" s="8">
        <f>Table1689106[[#This Row],[Mean Value]]+$R$2</f>
        <v>3.5785726048269013</v>
      </c>
      <c r="L15" s="9">
        <f>Table1689106[[#This Row],[Mean Value]]-$R$2</f>
        <v>3.4293155383498344</v>
      </c>
      <c r="M15" s="23" t="str">
        <f t="array" ref="M15">IF(OR(D15&lt;$Z$2, D15&gt;$Y$2), "Yes", "No")</f>
        <v>No</v>
      </c>
      <c r="N15" s="3"/>
      <c r="V15"/>
      <c r="W15"/>
      <c r="Z15"/>
      <c r="AB15"/>
    </row>
    <row r="16" spans="1:30" x14ac:dyDescent="0.25">
      <c r="A16" s="2">
        <v>43364</v>
      </c>
      <c r="B16" s="17">
        <v>955</v>
      </c>
      <c r="C16" s="21" t="s">
        <v>31</v>
      </c>
      <c r="D16" s="25">
        <v>3.51</v>
      </c>
      <c r="E16" s="22">
        <f t="shared" si="2"/>
        <v>3.5039440715883678</v>
      </c>
      <c r="F1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43364.413194444445</v>
      </c>
      <c r="G16" s="6">
        <f>Table1689106[[#This Row],[Mean Value]]+$P$2</f>
        <v>3.5288202493345455</v>
      </c>
      <c r="H16" s="6">
        <f>Table1689106[[#This Row],[Mean Value]]-$P$2</f>
        <v>3.4790678938421902</v>
      </c>
      <c r="I16" s="5">
        <f>Table1689106[[#This Row],[Mean Value]]+$Q$2</f>
        <v>3.5536964270807236</v>
      </c>
      <c r="J16" s="5">
        <f>Table1689106[[#This Row],[Mean Value]]-($Q$2)</f>
        <v>3.4541917160960121</v>
      </c>
      <c r="K16" s="8">
        <f>Table1689106[[#This Row],[Mean Value]]+$R$2</f>
        <v>3.5785726048269013</v>
      </c>
      <c r="L16" s="9">
        <f>Table1689106[[#This Row],[Mean Value]]-$R$2</f>
        <v>3.4293155383498344</v>
      </c>
      <c r="M16" s="23" t="str">
        <f t="array" ref="M16">IF(OR(D16&lt;$Z$2, D16&gt;$Y$2), "Yes", "No")</f>
        <v>No</v>
      </c>
      <c r="N16" s="3"/>
      <c r="V16"/>
      <c r="W16"/>
      <c r="Z16"/>
      <c r="AB16"/>
    </row>
    <row r="17" spans="1:28" x14ac:dyDescent="0.25">
      <c r="A17" s="2" t="s">
        <v>33</v>
      </c>
      <c r="B17" s="17">
        <v>1420</v>
      </c>
      <c r="C17" s="21" t="s">
        <v>31</v>
      </c>
      <c r="D17" s="25">
        <v>3.51</v>
      </c>
      <c r="E17" s="22">
        <f t="shared" si="2"/>
        <v>3.5039440715883678</v>
      </c>
      <c r="F1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42885</v>
      </c>
      <c r="G17" s="6">
        <f>Table1689106[[#This Row],[Mean Value]]+$P$2</f>
        <v>3.5288202493345455</v>
      </c>
      <c r="H17" s="6">
        <f>Table1689106[[#This Row],[Mean Value]]-$P$2</f>
        <v>3.4790678938421902</v>
      </c>
      <c r="I17" s="5">
        <f>Table1689106[[#This Row],[Mean Value]]+$Q$2</f>
        <v>3.5536964270807236</v>
      </c>
      <c r="J17" s="5">
        <f>Table1689106[[#This Row],[Mean Value]]-($Q$2)</f>
        <v>3.4541917160960121</v>
      </c>
      <c r="K17" s="8">
        <f>Table1689106[[#This Row],[Mean Value]]+$R$2</f>
        <v>3.5785726048269013</v>
      </c>
      <c r="L17" s="9">
        <f>Table1689106[[#This Row],[Mean Value]]-$R$2</f>
        <v>3.4293155383498344</v>
      </c>
      <c r="M17" s="23" t="str">
        <f t="array" ref="M17">IF(OR(D17&lt;$Z$2, D17&gt;$Y$2), "Yes", "No")</f>
        <v>No</v>
      </c>
      <c r="N17" s="3"/>
      <c r="V17"/>
      <c r="W17"/>
      <c r="Z17"/>
      <c r="AB17"/>
    </row>
    <row r="18" spans="1:28" x14ac:dyDescent="0.25">
      <c r="A18" s="2">
        <v>43364</v>
      </c>
      <c r="B18" s="17">
        <v>1645</v>
      </c>
      <c r="C18" s="21" t="s">
        <v>30</v>
      </c>
      <c r="D18" s="25">
        <v>3.5</v>
      </c>
      <c r="E18" s="22">
        <f t="shared" si="2"/>
        <v>3.5039440715883678</v>
      </c>
      <c r="F1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43364.697916666664</v>
      </c>
      <c r="G18" s="6">
        <f>Table1689106[[#This Row],[Mean Value]]+$P$2</f>
        <v>3.5288202493345455</v>
      </c>
      <c r="H18" s="6">
        <f>Table1689106[[#This Row],[Mean Value]]-$P$2</f>
        <v>3.4790678938421902</v>
      </c>
      <c r="I18" s="5">
        <f>Table1689106[[#This Row],[Mean Value]]+$Q$2</f>
        <v>3.5536964270807236</v>
      </c>
      <c r="J18" s="5">
        <f>Table1689106[[#This Row],[Mean Value]]-($Q$2)</f>
        <v>3.4541917160960121</v>
      </c>
      <c r="K18" s="8">
        <f>Table1689106[[#This Row],[Mean Value]]+$R$2</f>
        <v>3.5785726048269013</v>
      </c>
      <c r="L18" s="9">
        <f>Table1689106[[#This Row],[Mean Value]]-$R$2</f>
        <v>3.4293155383498344</v>
      </c>
      <c r="M18" s="23" t="str">
        <f t="array" ref="M18">IF(OR(D18&lt;$Z$2, D18&gt;$Y$2), "Yes", "No")</f>
        <v>No</v>
      </c>
      <c r="N18" s="3"/>
      <c r="V18"/>
      <c r="W18"/>
      <c r="Z18"/>
      <c r="AB18"/>
    </row>
    <row r="19" spans="1:28" x14ac:dyDescent="0.25">
      <c r="A19" s="2">
        <v>43364</v>
      </c>
      <c r="B19" s="17">
        <v>2008</v>
      </c>
      <c r="C19" s="21" t="s">
        <v>30</v>
      </c>
      <c r="D19" s="25">
        <v>3.5</v>
      </c>
      <c r="E19" s="22">
        <f t="shared" si="2"/>
        <v>3.5039440715883678</v>
      </c>
      <c r="F1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43364.838888888888</v>
      </c>
      <c r="G19" s="6">
        <f>Table1689106[[#This Row],[Mean Value]]+$P$2</f>
        <v>3.5288202493345455</v>
      </c>
      <c r="H19" s="6">
        <f>Table1689106[[#This Row],[Mean Value]]-$P$2</f>
        <v>3.4790678938421902</v>
      </c>
      <c r="I19" s="5">
        <f>Table1689106[[#This Row],[Mean Value]]+$Q$2</f>
        <v>3.5536964270807236</v>
      </c>
      <c r="J19" s="5">
        <f>Table1689106[[#This Row],[Mean Value]]-($Q$2)</f>
        <v>3.4541917160960121</v>
      </c>
      <c r="K19" s="8">
        <f>Table1689106[[#This Row],[Mean Value]]+$R$2</f>
        <v>3.5785726048269013</v>
      </c>
      <c r="L19" s="9">
        <f>Table1689106[[#This Row],[Mean Value]]-$R$2</f>
        <v>3.4293155383498344</v>
      </c>
      <c r="M19" s="23" t="str">
        <f t="array" ref="M19">IF(OR(D19&lt;$Z$2, D19&gt;$Y$2), "Yes", "No")</f>
        <v>No</v>
      </c>
      <c r="N19" s="3"/>
      <c r="V19"/>
      <c r="W19"/>
      <c r="Z19"/>
      <c r="AB19"/>
    </row>
    <row r="20" spans="1:28" x14ac:dyDescent="0.25">
      <c r="A20" s="2">
        <v>43365</v>
      </c>
      <c r="B20" s="17">
        <v>700</v>
      </c>
      <c r="C20" s="21" t="s">
        <v>34</v>
      </c>
      <c r="D20" s="25">
        <v>3.54</v>
      </c>
      <c r="E20" s="22">
        <f t="shared" ref="E20:E25" si="3">$O$2</f>
        <v>3.5039440715883678</v>
      </c>
      <c r="F2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43365.291666666664</v>
      </c>
      <c r="G20" s="6">
        <f>Table1689106[[#This Row],[Mean Value]]+$P$2</f>
        <v>3.5288202493345455</v>
      </c>
      <c r="H20" s="6">
        <f>Table1689106[[#This Row],[Mean Value]]-$P$2</f>
        <v>3.4790678938421902</v>
      </c>
      <c r="I20" s="5">
        <f>Table1689106[[#This Row],[Mean Value]]+$Q$2</f>
        <v>3.5536964270807236</v>
      </c>
      <c r="J20" s="5">
        <f>Table1689106[[#This Row],[Mean Value]]-($Q$2)</f>
        <v>3.4541917160960121</v>
      </c>
      <c r="K20" s="8">
        <f>Table1689106[[#This Row],[Mean Value]]+$R$2</f>
        <v>3.5785726048269013</v>
      </c>
      <c r="L20" s="9">
        <f>Table1689106[[#This Row],[Mean Value]]-$R$2</f>
        <v>3.4293155383498344</v>
      </c>
      <c r="M20" s="23" t="str">
        <f t="array" ref="M20">IF(OR(D20&lt;$Z$2, D20&gt;$Y$2), "Yes", "No")</f>
        <v>No</v>
      </c>
      <c r="N20" s="3"/>
      <c r="V20"/>
      <c r="W20"/>
      <c r="Z20"/>
      <c r="AB20"/>
    </row>
    <row r="21" spans="1:28" x14ac:dyDescent="0.25">
      <c r="A21" s="2">
        <v>43365</v>
      </c>
      <c r="B21" s="17">
        <v>1245</v>
      </c>
      <c r="C21" s="21" t="s">
        <v>34</v>
      </c>
      <c r="D21" s="25">
        <v>3.54</v>
      </c>
      <c r="E21" s="22">
        <f t="shared" si="3"/>
        <v>3.5039440715883678</v>
      </c>
      <c r="F2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43365.53125</v>
      </c>
      <c r="G21" s="6">
        <f>Table1689106[[#This Row],[Mean Value]]+$P$2</f>
        <v>3.5288202493345455</v>
      </c>
      <c r="H21" s="6">
        <f>Table1689106[[#This Row],[Mean Value]]-$P$2</f>
        <v>3.4790678938421902</v>
      </c>
      <c r="I21" s="5">
        <f>Table1689106[[#This Row],[Mean Value]]+$Q$2</f>
        <v>3.5536964270807236</v>
      </c>
      <c r="J21" s="5">
        <f>Table1689106[[#This Row],[Mean Value]]-($Q$2)</f>
        <v>3.4541917160960121</v>
      </c>
      <c r="K21" s="8">
        <f>Table1689106[[#This Row],[Mean Value]]+$R$2</f>
        <v>3.5785726048269013</v>
      </c>
      <c r="L21" s="9">
        <f>Table1689106[[#This Row],[Mean Value]]-$R$2</f>
        <v>3.4293155383498344</v>
      </c>
      <c r="M21" s="23" t="str">
        <f t="array" ref="M21">IF(OR(D21&lt;$Z$2, D21&gt;$Y$2), "Yes", "No")</f>
        <v>No</v>
      </c>
      <c r="N21" s="3"/>
      <c r="V21"/>
      <c r="W21"/>
      <c r="Z21"/>
      <c r="AB21"/>
    </row>
    <row r="22" spans="1:28" x14ac:dyDescent="0.25">
      <c r="A22" s="2">
        <v>43365</v>
      </c>
      <c r="B22" s="17">
        <v>1659</v>
      </c>
      <c r="C22" s="21" t="s">
        <v>30</v>
      </c>
      <c r="D22" s="25">
        <v>3.54</v>
      </c>
      <c r="E22" s="22">
        <f t="shared" si="3"/>
        <v>3.5039440715883678</v>
      </c>
      <c r="F2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43365.707638888889</v>
      </c>
      <c r="G22" s="6">
        <f>Table1689106[[#This Row],[Mean Value]]+$P$2</f>
        <v>3.5288202493345455</v>
      </c>
      <c r="H22" s="6">
        <f>Table1689106[[#This Row],[Mean Value]]-$P$2</f>
        <v>3.4790678938421902</v>
      </c>
      <c r="I22" s="5">
        <f>Table1689106[[#This Row],[Mean Value]]+$Q$2</f>
        <v>3.5536964270807236</v>
      </c>
      <c r="J22" s="5">
        <f>Table1689106[[#This Row],[Mean Value]]-($Q$2)</f>
        <v>3.4541917160960121</v>
      </c>
      <c r="K22" s="8">
        <f>Table1689106[[#This Row],[Mean Value]]+$R$2</f>
        <v>3.5785726048269013</v>
      </c>
      <c r="L22" s="9">
        <f>Table1689106[[#This Row],[Mean Value]]-$R$2</f>
        <v>3.4293155383498344</v>
      </c>
      <c r="M22" s="23" t="str">
        <f t="array" ref="M22">IF(OR(D22&lt;$Z$2, D22&gt;$Y$2), "Yes", "No")</f>
        <v>No</v>
      </c>
      <c r="N22" s="3"/>
      <c r="V22"/>
      <c r="W22"/>
      <c r="Z22"/>
      <c r="AB22"/>
    </row>
    <row r="23" spans="1:28" x14ac:dyDescent="0.25">
      <c r="A23" s="2">
        <v>43367</v>
      </c>
      <c r="B23" s="17">
        <v>725</v>
      </c>
      <c r="C23" s="21" t="s">
        <v>29</v>
      </c>
      <c r="D23" s="25">
        <v>3.52</v>
      </c>
      <c r="E23" s="22">
        <f t="shared" si="3"/>
        <v>3.5039440715883678</v>
      </c>
      <c r="F2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43367.309027777781</v>
      </c>
      <c r="G23" s="6">
        <f>Table1689106[[#This Row],[Mean Value]]+$P$2</f>
        <v>3.5288202493345455</v>
      </c>
      <c r="H23" s="6">
        <f>Table1689106[[#This Row],[Mean Value]]-$P$2</f>
        <v>3.4790678938421902</v>
      </c>
      <c r="I23" s="5">
        <f>Table1689106[[#This Row],[Mean Value]]+$Q$2</f>
        <v>3.5536964270807236</v>
      </c>
      <c r="J23" s="5">
        <f>Table1689106[[#This Row],[Mean Value]]-($Q$2)</f>
        <v>3.4541917160960121</v>
      </c>
      <c r="K23" s="8">
        <f>Table1689106[[#This Row],[Mean Value]]+$R$2</f>
        <v>3.5785726048269013</v>
      </c>
      <c r="L23" s="9">
        <f>Table1689106[[#This Row],[Mean Value]]-$R$2</f>
        <v>3.4293155383498344</v>
      </c>
      <c r="M23" s="23" t="str">
        <f t="array" ref="M23">IF(OR(D23&lt;$Z$2, D23&gt;$Y$2), "Yes", "No")</f>
        <v>No</v>
      </c>
      <c r="N23" s="3"/>
      <c r="V23"/>
      <c r="W23"/>
      <c r="Z23"/>
      <c r="AB23"/>
    </row>
    <row r="24" spans="1:28" x14ac:dyDescent="0.25">
      <c r="A24" s="2">
        <v>43367</v>
      </c>
      <c r="B24" s="17">
        <v>800</v>
      </c>
      <c r="C24" s="21" t="s">
        <v>35</v>
      </c>
      <c r="D24" s="25">
        <v>3.52</v>
      </c>
      <c r="E24" s="22">
        <f t="shared" si="3"/>
        <v>3.5039440715883678</v>
      </c>
      <c r="F2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43367.333333333336</v>
      </c>
      <c r="G24" s="6">
        <f>Table1689106[[#This Row],[Mean Value]]+$P$2</f>
        <v>3.5288202493345455</v>
      </c>
      <c r="H24" s="6">
        <f>Table1689106[[#This Row],[Mean Value]]-$P$2</f>
        <v>3.4790678938421902</v>
      </c>
      <c r="I24" s="5">
        <f>Table1689106[[#This Row],[Mean Value]]+$Q$2</f>
        <v>3.5536964270807236</v>
      </c>
      <c r="J24" s="5">
        <f>Table1689106[[#This Row],[Mean Value]]-($Q$2)</f>
        <v>3.4541917160960121</v>
      </c>
      <c r="K24" s="8">
        <f>Table1689106[[#This Row],[Mean Value]]+$R$2</f>
        <v>3.5785726048269013</v>
      </c>
      <c r="L24" s="9">
        <f>Table1689106[[#This Row],[Mean Value]]-$R$2</f>
        <v>3.4293155383498344</v>
      </c>
      <c r="M24" s="23" t="str">
        <f t="array" ref="M24">IF(OR(D24&lt;$Z$2, D24&gt;$Y$2), "Yes", "No")</f>
        <v>No</v>
      </c>
      <c r="N24" s="3"/>
      <c r="V24"/>
      <c r="W24"/>
      <c r="Z24"/>
      <c r="AB24"/>
    </row>
    <row r="25" spans="1:28" x14ac:dyDescent="0.25">
      <c r="A25" s="2">
        <v>43367</v>
      </c>
      <c r="B25" s="17">
        <v>831</v>
      </c>
      <c r="C25" s="21" t="s">
        <v>36</v>
      </c>
      <c r="D25" s="25">
        <v>3.52</v>
      </c>
      <c r="E25" s="22">
        <f t="shared" si="3"/>
        <v>3.5039440715883678</v>
      </c>
      <c r="F2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43367.354861111111</v>
      </c>
      <c r="G25" s="6">
        <f>Table1689106[[#This Row],[Mean Value]]+$P$2</f>
        <v>3.5288202493345455</v>
      </c>
      <c r="H25" s="6">
        <f>Table1689106[[#This Row],[Mean Value]]-$P$2</f>
        <v>3.4790678938421902</v>
      </c>
      <c r="I25" s="5">
        <f>Table1689106[[#This Row],[Mean Value]]+$Q$2</f>
        <v>3.5536964270807236</v>
      </c>
      <c r="J25" s="5">
        <f>Table1689106[[#This Row],[Mean Value]]-($Q$2)</f>
        <v>3.4541917160960121</v>
      </c>
      <c r="K25" s="8">
        <f>Table1689106[[#This Row],[Mean Value]]+$R$2</f>
        <v>3.5785726048269013</v>
      </c>
      <c r="L25" s="9">
        <f>Table1689106[[#This Row],[Mean Value]]-$R$2</f>
        <v>3.4293155383498344</v>
      </c>
      <c r="M25" s="23" t="str">
        <f t="array" ref="M25">IF(OR(D25&lt;$Z$2, D25&gt;$Y$2), "Yes", "No")</f>
        <v>No</v>
      </c>
      <c r="N25" s="3"/>
      <c r="V25"/>
      <c r="W25"/>
      <c r="Z25"/>
      <c r="AB25"/>
    </row>
    <row r="26" spans="1:28" x14ac:dyDescent="0.25">
      <c r="A26" s="2">
        <v>43367</v>
      </c>
      <c r="B26" s="17">
        <v>1140</v>
      </c>
      <c r="C26" s="21" t="s">
        <v>28</v>
      </c>
      <c r="D26" s="25">
        <v>3.52</v>
      </c>
      <c r="E26" s="22">
        <f t="shared" ref="E26:E31" si="4">$O$2</f>
        <v>3.5039440715883678</v>
      </c>
      <c r="F2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43367.486111111109</v>
      </c>
      <c r="G26" s="6">
        <f>Table1689106[[#This Row],[Mean Value]]+$P$2</f>
        <v>3.5288202493345455</v>
      </c>
      <c r="H26" s="6">
        <f>Table1689106[[#This Row],[Mean Value]]-$P$2</f>
        <v>3.4790678938421902</v>
      </c>
      <c r="I26" s="5">
        <f>Table1689106[[#This Row],[Mean Value]]+$Q$2</f>
        <v>3.5536964270807236</v>
      </c>
      <c r="J26" s="5">
        <f>Table1689106[[#This Row],[Mean Value]]-($Q$2)</f>
        <v>3.4541917160960121</v>
      </c>
      <c r="K26" s="8">
        <f>Table1689106[[#This Row],[Mean Value]]+$R$2</f>
        <v>3.5785726048269013</v>
      </c>
      <c r="L26" s="9">
        <f>Table1689106[[#This Row],[Mean Value]]-$R$2</f>
        <v>3.4293155383498344</v>
      </c>
      <c r="M26" s="23" t="str">
        <f t="array" ref="M26">IF(OR(D26&lt;$Z$2, D26&gt;$Y$2), "Yes", "No")</f>
        <v>No</v>
      </c>
      <c r="N26" s="3"/>
      <c r="V26"/>
      <c r="W26"/>
      <c r="Z26"/>
      <c r="AB26"/>
    </row>
    <row r="27" spans="1:28" x14ac:dyDescent="0.25">
      <c r="A27" s="2">
        <v>43367</v>
      </c>
      <c r="B27" s="17">
        <v>1240</v>
      </c>
      <c r="C27" s="21" t="s">
        <v>28</v>
      </c>
      <c r="D27" s="25">
        <v>3.51</v>
      </c>
      <c r="E27" s="22">
        <f t="shared" si="4"/>
        <v>3.5039440715883678</v>
      </c>
      <c r="F2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43367.527777777781</v>
      </c>
      <c r="G27" s="6">
        <f>Table1689106[[#This Row],[Mean Value]]+$P$2</f>
        <v>3.5288202493345455</v>
      </c>
      <c r="H27" s="6">
        <f>Table1689106[[#This Row],[Mean Value]]-$P$2</f>
        <v>3.4790678938421902</v>
      </c>
      <c r="I27" s="5">
        <f>Table1689106[[#This Row],[Mean Value]]+$Q$2</f>
        <v>3.5536964270807236</v>
      </c>
      <c r="J27" s="5">
        <f>Table1689106[[#This Row],[Mean Value]]-($Q$2)</f>
        <v>3.4541917160960121</v>
      </c>
      <c r="K27" s="8">
        <f>Table1689106[[#This Row],[Mean Value]]+$R$2</f>
        <v>3.5785726048269013</v>
      </c>
      <c r="L27" s="9">
        <f>Table1689106[[#This Row],[Mean Value]]-$R$2</f>
        <v>3.4293155383498344</v>
      </c>
      <c r="M27" s="23" t="str">
        <f t="array" ref="M27">IF(OR(D27&lt;$Z$2, D27&gt;$Y$2), "Yes", "No")</f>
        <v>No</v>
      </c>
      <c r="N27" s="3"/>
      <c r="V27"/>
      <c r="W27"/>
      <c r="Z27"/>
      <c r="AB27"/>
    </row>
    <row r="28" spans="1:28" x14ac:dyDescent="0.25">
      <c r="A28" s="2">
        <v>43367</v>
      </c>
      <c r="B28" s="17">
        <v>1530</v>
      </c>
      <c r="C28" s="21" t="s">
        <v>28</v>
      </c>
      <c r="D28" s="25">
        <v>3.5</v>
      </c>
      <c r="E28" s="22">
        <f t="shared" si="4"/>
        <v>3.5039440715883678</v>
      </c>
      <c r="F2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43367.645833333336</v>
      </c>
      <c r="G28" s="6">
        <f>Table1689106[[#This Row],[Mean Value]]+$P$2</f>
        <v>3.5288202493345455</v>
      </c>
      <c r="H28" s="6">
        <f>Table1689106[[#This Row],[Mean Value]]-$P$2</f>
        <v>3.4790678938421902</v>
      </c>
      <c r="I28" s="5">
        <f>Table1689106[[#This Row],[Mean Value]]+$Q$2</f>
        <v>3.5536964270807236</v>
      </c>
      <c r="J28" s="5">
        <f>Table1689106[[#This Row],[Mean Value]]-($Q$2)</f>
        <v>3.4541917160960121</v>
      </c>
      <c r="K28" s="8">
        <f>Table1689106[[#This Row],[Mean Value]]+$R$2</f>
        <v>3.5785726048269013</v>
      </c>
      <c r="L28" s="9">
        <f>Table1689106[[#This Row],[Mean Value]]-$R$2</f>
        <v>3.4293155383498344</v>
      </c>
      <c r="M28" s="23" t="str">
        <f t="array" ref="M28">IF(OR(D28&lt;$Z$2, D28&gt;$Y$2), "Yes", "No")</f>
        <v>No</v>
      </c>
      <c r="N28" s="3"/>
      <c r="V28"/>
      <c r="W28"/>
      <c r="Z28"/>
      <c r="AB28"/>
    </row>
    <row r="29" spans="1:28" x14ac:dyDescent="0.25">
      <c r="A29" s="2">
        <v>43368</v>
      </c>
      <c r="B29" s="17">
        <v>615</v>
      </c>
      <c r="C29" s="21" t="s">
        <v>29</v>
      </c>
      <c r="D29" s="25">
        <v>3.53</v>
      </c>
      <c r="E29" s="22">
        <f t="shared" si="4"/>
        <v>3.5039440715883678</v>
      </c>
      <c r="F2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43368.260416666664</v>
      </c>
      <c r="G29" s="6">
        <f>Table1689106[[#This Row],[Mean Value]]+$P$2</f>
        <v>3.5288202493345455</v>
      </c>
      <c r="H29" s="6">
        <f>Table1689106[[#This Row],[Mean Value]]-$P$2</f>
        <v>3.4790678938421902</v>
      </c>
      <c r="I29" s="5">
        <f>Table1689106[[#This Row],[Mean Value]]+$Q$2</f>
        <v>3.5536964270807236</v>
      </c>
      <c r="J29" s="5">
        <f>Table1689106[[#This Row],[Mean Value]]-($Q$2)</f>
        <v>3.4541917160960121</v>
      </c>
      <c r="K29" s="8">
        <f>Table1689106[[#This Row],[Mean Value]]+$R$2</f>
        <v>3.5785726048269013</v>
      </c>
      <c r="L29" s="9">
        <f>Table1689106[[#This Row],[Mean Value]]-$R$2</f>
        <v>3.4293155383498344</v>
      </c>
      <c r="M29" s="23" t="str">
        <f t="array" ref="M29">IF(OR(D29&lt;$Z$2, D29&gt;$Y$2), "Yes", "No")</f>
        <v>No</v>
      </c>
      <c r="N29" s="3"/>
      <c r="V29"/>
      <c r="W29"/>
      <c r="Z29"/>
      <c r="AB29"/>
    </row>
    <row r="30" spans="1:28" x14ac:dyDescent="0.25">
      <c r="A30" s="2">
        <v>43368</v>
      </c>
      <c r="B30" s="17">
        <v>1243</v>
      </c>
      <c r="C30" s="21" t="s">
        <v>30</v>
      </c>
      <c r="D30" s="25">
        <v>3.51</v>
      </c>
      <c r="E30" s="22">
        <f t="shared" si="4"/>
        <v>3.5039440715883678</v>
      </c>
      <c r="F3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43368.529861111114</v>
      </c>
      <c r="G30" s="6">
        <f>Table1689106[[#This Row],[Mean Value]]+$P$2</f>
        <v>3.5288202493345455</v>
      </c>
      <c r="H30" s="6">
        <f>Table1689106[[#This Row],[Mean Value]]-$P$2</f>
        <v>3.4790678938421902</v>
      </c>
      <c r="I30" s="5">
        <f>Table1689106[[#This Row],[Mean Value]]+$Q$2</f>
        <v>3.5536964270807236</v>
      </c>
      <c r="J30" s="5">
        <f>Table1689106[[#This Row],[Mean Value]]-($Q$2)</f>
        <v>3.4541917160960121</v>
      </c>
      <c r="K30" s="8">
        <f>Table1689106[[#This Row],[Mean Value]]+$R$2</f>
        <v>3.5785726048269013</v>
      </c>
      <c r="L30" s="9">
        <f>Table1689106[[#This Row],[Mean Value]]-$R$2</f>
        <v>3.4293155383498344</v>
      </c>
      <c r="M30" s="23" t="str">
        <f t="array" ref="M30">IF(OR(D30&lt;$Z$2, D30&gt;$Y$2), "Yes", "No")</f>
        <v>No</v>
      </c>
      <c r="N30" s="3"/>
      <c r="V30"/>
      <c r="W30"/>
      <c r="Z30"/>
      <c r="AB30"/>
    </row>
    <row r="31" spans="1:28" x14ac:dyDescent="0.25">
      <c r="A31" s="2">
        <v>43368</v>
      </c>
      <c r="B31" s="17">
        <v>1255</v>
      </c>
      <c r="C31" s="21" t="s">
        <v>31</v>
      </c>
      <c r="D31" s="25">
        <v>3.51</v>
      </c>
      <c r="E31" s="22">
        <f t="shared" si="4"/>
        <v>3.5039440715883678</v>
      </c>
      <c r="F3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43368.538194444445</v>
      </c>
      <c r="G31" s="6">
        <f>Table1689106[[#This Row],[Mean Value]]+$P$2</f>
        <v>3.5288202493345455</v>
      </c>
      <c r="H31" s="6">
        <f>Table1689106[[#This Row],[Mean Value]]-$P$2</f>
        <v>3.4790678938421902</v>
      </c>
      <c r="I31" s="5">
        <f>Table1689106[[#This Row],[Mean Value]]+$Q$2</f>
        <v>3.5536964270807236</v>
      </c>
      <c r="J31" s="5">
        <f>Table1689106[[#This Row],[Mean Value]]-($Q$2)</f>
        <v>3.4541917160960121</v>
      </c>
      <c r="K31" s="8">
        <f>Table1689106[[#This Row],[Mean Value]]+$R$2</f>
        <v>3.5785726048269013</v>
      </c>
      <c r="L31" s="9">
        <f>Table1689106[[#This Row],[Mean Value]]-$R$2</f>
        <v>3.4293155383498344</v>
      </c>
      <c r="M31" s="23" t="str">
        <f t="array" ref="M31">IF(OR(D31&lt;$Z$2, D31&gt;$Y$2), "Yes", "No")</f>
        <v>No</v>
      </c>
      <c r="N31" s="3"/>
      <c r="V31"/>
      <c r="W31"/>
      <c r="Z31"/>
      <c r="AB31"/>
    </row>
    <row r="32" spans="1:28" x14ac:dyDescent="0.25">
      <c r="A32" s="2">
        <v>43368</v>
      </c>
      <c r="B32" s="17">
        <v>1806</v>
      </c>
      <c r="C32" s="21" t="s">
        <v>27</v>
      </c>
      <c r="D32" s="25">
        <v>3.54</v>
      </c>
      <c r="E32" s="22">
        <f t="shared" ref="E32:E37" si="5">$O$2</f>
        <v>3.5039440715883678</v>
      </c>
      <c r="F3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43368.754166666666</v>
      </c>
      <c r="G32" s="6">
        <f>Table1689106[[#This Row],[Mean Value]]+$P$2</f>
        <v>3.5288202493345455</v>
      </c>
      <c r="H32" s="6">
        <f>Table1689106[[#This Row],[Mean Value]]-$P$2</f>
        <v>3.4790678938421902</v>
      </c>
      <c r="I32" s="5">
        <f>Table1689106[[#This Row],[Mean Value]]+$Q$2</f>
        <v>3.5536964270807236</v>
      </c>
      <c r="J32" s="5">
        <f>Table1689106[[#This Row],[Mean Value]]-($Q$2)</f>
        <v>3.4541917160960121</v>
      </c>
      <c r="K32" s="8">
        <f>Table1689106[[#This Row],[Mean Value]]+$R$2</f>
        <v>3.5785726048269013</v>
      </c>
      <c r="L32" s="9">
        <f>Table1689106[[#This Row],[Mean Value]]-$R$2</f>
        <v>3.4293155383498344</v>
      </c>
      <c r="M32" s="23" t="str">
        <f t="array" ref="M32">IF(OR(D32&lt;$Z$2, D32&gt;$Y$2), "Yes", "No")</f>
        <v>No</v>
      </c>
      <c r="N32" s="3"/>
      <c r="V32"/>
      <c r="W32"/>
      <c r="Z32"/>
      <c r="AB32"/>
    </row>
    <row r="33" spans="1:28" x14ac:dyDescent="0.25">
      <c r="A33" s="2">
        <v>43369</v>
      </c>
      <c r="B33" s="17">
        <v>540</v>
      </c>
      <c r="C33" s="21" t="s">
        <v>34</v>
      </c>
      <c r="D33" s="25">
        <v>3.52</v>
      </c>
      <c r="E33" s="22">
        <f t="shared" si="5"/>
        <v>3.5039440715883678</v>
      </c>
      <c r="F3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43369.236111111109</v>
      </c>
      <c r="G33" s="6">
        <f>Table1689106[[#This Row],[Mean Value]]+$P$2</f>
        <v>3.5288202493345455</v>
      </c>
      <c r="H33" s="6">
        <f>Table1689106[[#This Row],[Mean Value]]-$P$2</f>
        <v>3.4790678938421902</v>
      </c>
      <c r="I33" s="5">
        <f>Table1689106[[#This Row],[Mean Value]]+$Q$2</f>
        <v>3.5536964270807236</v>
      </c>
      <c r="J33" s="5">
        <f>Table1689106[[#This Row],[Mean Value]]-($Q$2)</f>
        <v>3.4541917160960121</v>
      </c>
      <c r="K33" s="8">
        <f>Table1689106[[#This Row],[Mean Value]]+$R$2</f>
        <v>3.5785726048269013</v>
      </c>
      <c r="L33" s="9">
        <f>Table1689106[[#This Row],[Mean Value]]-$R$2</f>
        <v>3.4293155383498344</v>
      </c>
      <c r="M33" s="23" t="str">
        <f t="array" ref="M33">IF(OR(D33&lt;$Z$2, D33&gt;$Y$2), "Yes", "No")</f>
        <v>No</v>
      </c>
      <c r="N33" s="3"/>
      <c r="V33"/>
      <c r="W33"/>
      <c r="Z33"/>
      <c r="AB33"/>
    </row>
    <row r="34" spans="1:28" x14ac:dyDescent="0.25">
      <c r="A34" s="2">
        <v>43369</v>
      </c>
      <c r="B34" s="17">
        <v>730</v>
      </c>
      <c r="C34" s="21" t="s">
        <v>29</v>
      </c>
      <c r="D34" s="25">
        <v>3.52</v>
      </c>
      <c r="E34" s="22">
        <f t="shared" si="5"/>
        <v>3.5039440715883678</v>
      </c>
      <c r="F3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43369.3125</v>
      </c>
      <c r="G34" s="6">
        <f>Table1689106[[#This Row],[Mean Value]]+$P$2</f>
        <v>3.5288202493345455</v>
      </c>
      <c r="H34" s="6">
        <f>Table1689106[[#This Row],[Mean Value]]-$P$2</f>
        <v>3.4790678938421902</v>
      </c>
      <c r="I34" s="5">
        <f>Table1689106[[#This Row],[Mean Value]]+$Q$2</f>
        <v>3.5536964270807236</v>
      </c>
      <c r="J34" s="5">
        <f>Table1689106[[#This Row],[Mean Value]]-($Q$2)</f>
        <v>3.4541917160960121</v>
      </c>
      <c r="K34" s="8">
        <f>Table1689106[[#This Row],[Mean Value]]+$R$2</f>
        <v>3.5785726048269013</v>
      </c>
      <c r="L34" s="9">
        <f>Table1689106[[#This Row],[Mean Value]]-$R$2</f>
        <v>3.4293155383498344</v>
      </c>
      <c r="M34" s="23" t="str">
        <f t="array" ref="M34">IF(OR(D34&lt;$Z$2, D34&gt;$Y$2), "Yes", "No")</f>
        <v>No</v>
      </c>
      <c r="N34" s="3"/>
      <c r="V34"/>
      <c r="W34"/>
      <c r="Z34"/>
      <c r="AB34"/>
    </row>
    <row r="35" spans="1:28" x14ac:dyDescent="0.25">
      <c r="A35" s="2">
        <v>43369</v>
      </c>
      <c r="B35" s="17">
        <v>1328</v>
      </c>
      <c r="C35" s="21" t="s">
        <v>30</v>
      </c>
      <c r="D35" s="25">
        <v>3.52</v>
      </c>
      <c r="E35" s="22">
        <f t="shared" si="5"/>
        <v>3.5039440715883678</v>
      </c>
      <c r="F3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43369.561111111114</v>
      </c>
      <c r="G35" s="6">
        <f>Table1689106[[#This Row],[Mean Value]]+$P$2</f>
        <v>3.5288202493345455</v>
      </c>
      <c r="H35" s="6">
        <f>Table1689106[[#This Row],[Mean Value]]-$P$2</f>
        <v>3.4790678938421902</v>
      </c>
      <c r="I35" s="5">
        <f>Table1689106[[#This Row],[Mean Value]]+$Q$2</f>
        <v>3.5536964270807236</v>
      </c>
      <c r="J35" s="5">
        <f>Table1689106[[#This Row],[Mean Value]]-($Q$2)</f>
        <v>3.4541917160960121</v>
      </c>
      <c r="K35" s="8">
        <f>Table1689106[[#This Row],[Mean Value]]+$R$2</f>
        <v>3.5785726048269013</v>
      </c>
      <c r="L35" s="9">
        <f>Table1689106[[#This Row],[Mean Value]]-$R$2</f>
        <v>3.4293155383498344</v>
      </c>
      <c r="M35" s="23" t="str">
        <f t="array" ref="M35">IF(OR(D35&lt;$Z$2, D35&gt;$Y$2), "Yes", "No")</f>
        <v>No</v>
      </c>
      <c r="N35" s="3"/>
      <c r="V35"/>
      <c r="W35"/>
      <c r="Z35"/>
      <c r="AB35"/>
    </row>
    <row r="36" spans="1:28" x14ac:dyDescent="0.25">
      <c r="A36" s="2">
        <v>43369</v>
      </c>
      <c r="B36" s="17">
        <v>1440</v>
      </c>
      <c r="C36" s="21" t="s">
        <v>34</v>
      </c>
      <c r="D36" s="25">
        <v>3.52</v>
      </c>
      <c r="E36" s="22">
        <f t="shared" si="5"/>
        <v>3.5039440715883678</v>
      </c>
      <c r="F3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43369.611111111109</v>
      </c>
      <c r="G36" s="6">
        <f>Table1689106[[#This Row],[Mean Value]]+$P$2</f>
        <v>3.5288202493345455</v>
      </c>
      <c r="H36" s="6">
        <f>Table1689106[[#This Row],[Mean Value]]-$P$2</f>
        <v>3.4790678938421902</v>
      </c>
      <c r="I36" s="5">
        <f>Table1689106[[#This Row],[Mean Value]]+$Q$2</f>
        <v>3.5536964270807236</v>
      </c>
      <c r="J36" s="5">
        <f>Table1689106[[#This Row],[Mean Value]]-($Q$2)</f>
        <v>3.4541917160960121</v>
      </c>
      <c r="K36" s="8">
        <f>Table1689106[[#This Row],[Mean Value]]+$R$2</f>
        <v>3.5785726048269013</v>
      </c>
      <c r="L36" s="9">
        <f>Table1689106[[#This Row],[Mean Value]]-$R$2</f>
        <v>3.4293155383498344</v>
      </c>
      <c r="M36" s="23" t="str">
        <f t="array" ref="M36">IF(OR(D36&lt;$Z$2, D36&gt;$Y$2), "Yes", "No")</f>
        <v>No</v>
      </c>
      <c r="N36" s="3"/>
      <c r="V36"/>
      <c r="W36"/>
      <c r="Z36"/>
      <c r="AB36"/>
    </row>
    <row r="37" spans="1:28" x14ac:dyDescent="0.25">
      <c r="A37" s="2">
        <v>43369</v>
      </c>
      <c r="B37" s="17">
        <v>1650</v>
      </c>
      <c r="C37" s="21" t="s">
        <v>30</v>
      </c>
      <c r="D37" s="25">
        <v>3.51</v>
      </c>
      <c r="E37" s="22">
        <f t="shared" si="5"/>
        <v>3.5039440715883678</v>
      </c>
      <c r="F3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43369.701388888891</v>
      </c>
      <c r="G37" s="6">
        <f>Table1689106[[#This Row],[Mean Value]]+$P$2</f>
        <v>3.5288202493345455</v>
      </c>
      <c r="H37" s="6">
        <f>Table1689106[[#This Row],[Mean Value]]-$P$2</f>
        <v>3.4790678938421902</v>
      </c>
      <c r="I37" s="5">
        <f>Table1689106[[#This Row],[Mean Value]]+$Q$2</f>
        <v>3.5536964270807236</v>
      </c>
      <c r="J37" s="5">
        <f>Table1689106[[#This Row],[Mean Value]]-($Q$2)</f>
        <v>3.4541917160960121</v>
      </c>
      <c r="K37" s="8">
        <f>Table1689106[[#This Row],[Mean Value]]+$R$2</f>
        <v>3.5785726048269013</v>
      </c>
      <c r="L37" s="9">
        <f>Table1689106[[#This Row],[Mean Value]]-$R$2</f>
        <v>3.4293155383498344</v>
      </c>
      <c r="M37" s="23" t="str">
        <f t="array" ref="M37">IF(OR(D37&lt;$Z$2, D37&gt;$Y$2), "Yes", "No")</f>
        <v>No</v>
      </c>
      <c r="N37" s="3"/>
      <c r="V37"/>
      <c r="W37"/>
      <c r="Z37"/>
      <c r="AB37"/>
    </row>
    <row r="38" spans="1:28" x14ac:dyDescent="0.25">
      <c r="A38" s="2">
        <v>43370</v>
      </c>
      <c r="B38" s="17">
        <v>745</v>
      </c>
      <c r="C38" s="21" t="s">
        <v>37</v>
      </c>
      <c r="D38" s="25">
        <v>3.53</v>
      </c>
      <c r="E38" s="22">
        <f t="shared" ref="E38:E43" si="6">$O$2</f>
        <v>3.5039440715883678</v>
      </c>
      <c r="F3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43370.322916666664</v>
      </c>
      <c r="G38" s="6">
        <f>Table1689106[[#This Row],[Mean Value]]+$P$2</f>
        <v>3.5288202493345455</v>
      </c>
      <c r="H38" s="6">
        <f>Table1689106[[#This Row],[Mean Value]]-$P$2</f>
        <v>3.4790678938421902</v>
      </c>
      <c r="I38" s="5">
        <f>Table1689106[[#This Row],[Mean Value]]+$Q$2</f>
        <v>3.5536964270807236</v>
      </c>
      <c r="J38" s="5">
        <f>Table1689106[[#This Row],[Mean Value]]-($Q$2)</f>
        <v>3.4541917160960121</v>
      </c>
      <c r="K38" s="8">
        <f>Table1689106[[#This Row],[Mean Value]]+$R$2</f>
        <v>3.5785726048269013</v>
      </c>
      <c r="L38" s="9">
        <f>Table1689106[[#This Row],[Mean Value]]-$R$2</f>
        <v>3.4293155383498344</v>
      </c>
      <c r="M38" s="23" t="str">
        <f t="array" ref="M38">IF(OR(D38&lt;$Z$2, D38&gt;$Y$2), "Yes", "No")</f>
        <v>No</v>
      </c>
      <c r="N38" s="3"/>
      <c r="V38"/>
      <c r="W38"/>
      <c r="Z38"/>
      <c r="AB38"/>
    </row>
    <row r="39" spans="1:28" x14ac:dyDescent="0.25">
      <c r="A39" s="2">
        <v>43370</v>
      </c>
      <c r="B39" s="17">
        <v>1306</v>
      </c>
      <c r="C39" s="21" t="s">
        <v>30</v>
      </c>
      <c r="D39" s="25">
        <v>3.51</v>
      </c>
      <c r="E39" s="22">
        <f t="shared" si="6"/>
        <v>3.5039440715883678</v>
      </c>
      <c r="F3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43370.54583333333</v>
      </c>
      <c r="G39" s="6">
        <f>Table1689106[[#This Row],[Mean Value]]+$P$2</f>
        <v>3.5288202493345455</v>
      </c>
      <c r="H39" s="6">
        <f>Table1689106[[#This Row],[Mean Value]]-$P$2</f>
        <v>3.4790678938421902</v>
      </c>
      <c r="I39" s="5">
        <f>Table1689106[[#This Row],[Mean Value]]+$Q$2</f>
        <v>3.5536964270807236</v>
      </c>
      <c r="J39" s="5">
        <f>Table1689106[[#This Row],[Mean Value]]-($Q$2)</f>
        <v>3.4541917160960121</v>
      </c>
      <c r="K39" s="8">
        <f>Table1689106[[#This Row],[Mean Value]]+$R$2</f>
        <v>3.5785726048269013</v>
      </c>
      <c r="L39" s="9">
        <f>Table1689106[[#This Row],[Mean Value]]-$R$2</f>
        <v>3.4293155383498344</v>
      </c>
      <c r="M39" s="23" t="str">
        <f t="array" ref="M39">IF(OR(D39&lt;$Z$2, D39&gt;$Y$2), "Yes", "No")</f>
        <v>No</v>
      </c>
      <c r="N39" s="3"/>
      <c r="V39"/>
      <c r="W39"/>
      <c r="Z39"/>
      <c r="AB39"/>
    </row>
    <row r="40" spans="1:28" x14ac:dyDescent="0.25">
      <c r="A40" s="2">
        <v>43370</v>
      </c>
      <c r="B40" s="17">
        <v>1450</v>
      </c>
      <c r="C40" s="21" t="s">
        <v>31</v>
      </c>
      <c r="D40" s="25">
        <v>3.51</v>
      </c>
      <c r="E40" s="22">
        <f t="shared" si="6"/>
        <v>3.5039440715883678</v>
      </c>
      <c r="F4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43370.618055555555</v>
      </c>
      <c r="G40" s="6">
        <f>Table1689106[[#This Row],[Mean Value]]+$P$2</f>
        <v>3.5288202493345455</v>
      </c>
      <c r="H40" s="6">
        <f>Table1689106[[#This Row],[Mean Value]]-$P$2</f>
        <v>3.4790678938421902</v>
      </c>
      <c r="I40" s="26">
        <f>Table1689106[[#This Row],[Mean Value]]+$Q$2</f>
        <v>3.5536964270807236</v>
      </c>
      <c r="J40" s="26">
        <f>Table1689106[[#This Row],[Mean Value]]-($Q$2)</f>
        <v>3.4541917160960121</v>
      </c>
      <c r="K40" s="8">
        <f>Table1689106[[#This Row],[Mean Value]]+$R$2</f>
        <v>3.5785726048269013</v>
      </c>
      <c r="L40" s="9">
        <f>Table1689106[[#This Row],[Mean Value]]-$R$2</f>
        <v>3.4293155383498344</v>
      </c>
      <c r="M40" s="23" t="str">
        <f t="array" ref="M40">IF(OR(D40&lt;$Z$2, D40&gt;$Y$2), "Yes", "No")</f>
        <v>No</v>
      </c>
      <c r="N40" s="3"/>
      <c r="V40"/>
      <c r="W40"/>
      <c r="Z40"/>
      <c r="AB40"/>
    </row>
    <row r="41" spans="1:28" x14ac:dyDescent="0.25">
      <c r="A41" s="2">
        <v>43370</v>
      </c>
      <c r="B41" s="17">
        <v>1812</v>
      </c>
      <c r="C41" s="21" t="s">
        <v>28</v>
      </c>
      <c r="D41" s="25">
        <v>3.5</v>
      </c>
      <c r="E41" s="22">
        <f t="shared" si="6"/>
        <v>3.5039440715883678</v>
      </c>
      <c r="F4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43370.758333333331</v>
      </c>
      <c r="G41" s="6">
        <f>Table1689106[[#This Row],[Mean Value]]+$P$2</f>
        <v>3.5288202493345455</v>
      </c>
      <c r="H41" s="6">
        <f>Table1689106[[#This Row],[Mean Value]]-$P$2</f>
        <v>3.4790678938421902</v>
      </c>
      <c r="I41" s="26">
        <f>Table1689106[[#This Row],[Mean Value]]+$Q$2</f>
        <v>3.5536964270807236</v>
      </c>
      <c r="J41" s="26">
        <f>Table1689106[[#This Row],[Mean Value]]-($Q$2)</f>
        <v>3.4541917160960121</v>
      </c>
      <c r="K41" s="8">
        <f>Table1689106[[#This Row],[Mean Value]]+$R$2</f>
        <v>3.5785726048269013</v>
      </c>
      <c r="L41" s="9">
        <f>Table1689106[[#This Row],[Mean Value]]-$R$2</f>
        <v>3.4293155383498344</v>
      </c>
      <c r="M41" s="23" t="str">
        <f t="array" ref="M41">IF(OR(D41&lt;$Z$2, D41&gt;$Y$2), "Yes", "No")</f>
        <v>No</v>
      </c>
      <c r="N41" s="3"/>
      <c r="V41"/>
      <c r="W41"/>
      <c r="Z41"/>
      <c r="AB41"/>
    </row>
    <row r="42" spans="1:28" x14ac:dyDescent="0.25">
      <c r="A42" s="2">
        <v>43371</v>
      </c>
      <c r="B42" s="17">
        <v>650</v>
      </c>
      <c r="C42" s="21" t="s">
        <v>29</v>
      </c>
      <c r="D42" s="25">
        <v>3.52</v>
      </c>
      <c r="E42" s="22">
        <f t="shared" si="6"/>
        <v>3.5039440715883678</v>
      </c>
      <c r="F4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43371.284722222219</v>
      </c>
      <c r="G42" s="6">
        <f>Table1689106[[#This Row],[Mean Value]]+$P$2</f>
        <v>3.5288202493345455</v>
      </c>
      <c r="H42" s="6">
        <f>Table1689106[[#This Row],[Mean Value]]-$P$2</f>
        <v>3.4790678938421902</v>
      </c>
      <c r="I42" s="26">
        <f>Table1689106[[#This Row],[Mean Value]]+$Q$2</f>
        <v>3.5536964270807236</v>
      </c>
      <c r="J42" s="26">
        <f>Table1689106[[#This Row],[Mean Value]]-($Q$2)</f>
        <v>3.4541917160960121</v>
      </c>
      <c r="K42" s="8">
        <f>Table1689106[[#This Row],[Mean Value]]+$R$2</f>
        <v>3.5785726048269013</v>
      </c>
      <c r="L42" s="9">
        <f>Table1689106[[#This Row],[Mean Value]]-$R$2</f>
        <v>3.4293155383498344</v>
      </c>
      <c r="M42" s="23" t="str">
        <f t="array" ref="M42">IF(OR(D42&lt;$Z$2, D42&gt;$Y$2), "Yes", "No")</f>
        <v>No</v>
      </c>
      <c r="N42" s="3"/>
      <c r="V42"/>
      <c r="W42"/>
      <c r="Z42"/>
      <c r="AB42"/>
    </row>
    <row r="43" spans="1:28" x14ac:dyDescent="0.25">
      <c r="A43" s="2">
        <v>43371</v>
      </c>
      <c r="B43" s="17">
        <v>720</v>
      </c>
      <c r="C43" s="21" t="s">
        <v>37</v>
      </c>
      <c r="D43" s="25">
        <v>3.53</v>
      </c>
      <c r="E43" s="22">
        <f t="shared" si="6"/>
        <v>3.5039440715883678</v>
      </c>
      <c r="F4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43371.305555555555</v>
      </c>
      <c r="G43" s="6">
        <f>Table1689106[[#This Row],[Mean Value]]+$P$2</f>
        <v>3.5288202493345455</v>
      </c>
      <c r="H43" s="6">
        <f>Table1689106[[#This Row],[Mean Value]]-$P$2</f>
        <v>3.4790678938421902</v>
      </c>
      <c r="I43" s="26">
        <f>Table1689106[[#This Row],[Mean Value]]+$Q$2</f>
        <v>3.5536964270807236</v>
      </c>
      <c r="J43" s="26">
        <f>Table1689106[[#This Row],[Mean Value]]-($Q$2)</f>
        <v>3.4541917160960121</v>
      </c>
      <c r="K43" s="8">
        <f>Table1689106[[#This Row],[Mean Value]]+$R$2</f>
        <v>3.5785726048269013</v>
      </c>
      <c r="L43" s="9">
        <f>Table1689106[[#This Row],[Mean Value]]-$R$2</f>
        <v>3.4293155383498344</v>
      </c>
      <c r="M43" s="23" t="str">
        <f t="array" ref="M43">IF(OR(D43&lt;$Z$2, D43&gt;$Y$2), "Yes", "No")</f>
        <v>No</v>
      </c>
      <c r="N43" s="3"/>
      <c r="V43"/>
      <c r="W43"/>
      <c r="Z43"/>
      <c r="AB43"/>
    </row>
    <row r="44" spans="1:28" x14ac:dyDescent="0.25">
      <c r="A44" s="2">
        <v>43371</v>
      </c>
      <c r="B44" s="17">
        <v>1115</v>
      </c>
      <c r="C44" s="21" t="s">
        <v>38</v>
      </c>
      <c r="D44" s="25">
        <v>3.51</v>
      </c>
      <c r="E44" s="22">
        <f t="shared" ref="E44:E51" si="7">$O$2</f>
        <v>3.5039440715883678</v>
      </c>
      <c r="F4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43371.46875</v>
      </c>
      <c r="G44" s="6">
        <f>Table1689106[[#This Row],[Mean Value]]+$P$2</f>
        <v>3.5288202493345455</v>
      </c>
      <c r="H44" s="6">
        <f>Table1689106[[#This Row],[Mean Value]]-$P$2</f>
        <v>3.4790678938421902</v>
      </c>
      <c r="I44" s="26">
        <f>Table1689106[[#This Row],[Mean Value]]+$Q$2</f>
        <v>3.5536964270807236</v>
      </c>
      <c r="J44" s="26">
        <f>Table1689106[[#This Row],[Mean Value]]-($Q$2)</f>
        <v>3.4541917160960121</v>
      </c>
      <c r="K44" s="8">
        <f>Table1689106[[#This Row],[Mean Value]]+$R$2</f>
        <v>3.5785726048269013</v>
      </c>
      <c r="L44" s="9">
        <f>Table1689106[[#This Row],[Mean Value]]-$R$2</f>
        <v>3.4293155383498344</v>
      </c>
      <c r="M44" s="23" t="str">
        <f t="array" ref="M44">IF(OR(D44&lt;$Z$2, D44&gt;$Y$2), "Yes", "No")</f>
        <v>No</v>
      </c>
      <c r="N44" s="3"/>
      <c r="V44"/>
      <c r="W44"/>
      <c r="Z44"/>
      <c r="AB44"/>
    </row>
    <row r="45" spans="1:28" x14ac:dyDescent="0.25">
      <c r="A45" s="2">
        <v>43371</v>
      </c>
      <c r="B45" s="17">
        <v>1315</v>
      </c>
      <c r="C45" s="21" t="s">
        <v>29</v>
      </c>
      <c r="D45" s="25">
        <v>3.52</v>
      </c>
      <c r="E45" s="22">
        <f t="shared" si="7"/>
        <v>3.5039440715883678</v>
      </c>
      <c r="F4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43371.552083333336</v>
      </c>
      <c r="G45" s="6">
        <f>Table1689106[[#This Row],[Mean Value]]+$P$2</f>
        <v>3.5288202493345455</v>
      </c>
      <c r="H45" s="6">
        <f>Table1689106[[#This Row],[Mean Value]]-$P$2</f>
        <v>3.4790678938421902</v>
      </c>
      <c r="I45" s="26">
        <f>Table1689106[[#This Row],[Mean Value]]+$Q$2</f>
        <v>3.5536964270807236</v>
      </c>
      <c r="J45" s="26">
        <f>Table1689106[[#This Row],[Mean Value]]-($Q$2)</f>
        <v>3.4541917160960121</v>
      </c>
      <c r="K45" s="8">
        <f>Table1689106[[#This Row],[Mean Value]]+$R$2</f>
        <v>3.5785726048269013</v>
      </c>
      <c r="L45" s="9">
        <f>Table1689106[[#This Row],[Mean Value]]-$R$2</f>
        <v>3.4293155383498344</v>
      </c>
      <c r="M45" s="23" t="str">
        <f t="array" ref="M45">IF(OR(D45&lt;$Z$2, D45&gt;$Y$2), "Yes", "No")</f>
        <v>No</v>
      </c>
      <c r="N45" s="3"/>
      <c r="V45"/>
      <c r="W45"/>
      <c r="Z45"/>
      <c r="AB45"/>
    </row>
    <row r="46" spans="1:28" x14ac:dyDescent="0.25">
      <c r="A46" s="2">
        <v>43371</v>
      </c>
      <c r="B46" s="17">
        <v>1340</v>
      </c>
      <c r="C46" s="21" t="s">
        <v>34</v>
      </c>
      <c r="D46" s="25">
        <v>3.5</v>
      </c>
      <c r="E46" s="22">
        <f t="shared" si="7"/>
        <v>3.5039440715883678</v>
      </c>
      <c r="F4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43371.569444444445</v>
      </c>
      <c r="G46" s="6">
        <f>Table1689106[[#This Row],[Mean Value]]+$P$2</f>
        <v>3.5288202493345455</v>
      </c>
      <c r="H46" s="6">
        <f>Table1689106[[#This Row],[Mean Value]]-$P$2</f>
        <v>3.4790678938421902</v>
      </c>
      <c r="I46" s="26">
        <f>Table1689106[[#This Row],[Mean Value]]+$Q$2</f>
        <v>3.5536964270807236</v>
      </c>
      <c r="J46" s="26">
        <f>Table1689106[[#This Row],[Mean Value]]-($Q$2)</f>
        <v>3.4541917160960121</v>
      </c>
      <c r="K46" s="8">
        <f>Table1689106[[#This Row],[Mean Value]]+$R$2</f>
        <v>3.5785726048269013</v>
      </c>
      <c r="L46" s="9">
        <f>Table1689106[[#This Row],[Mean Value]]-$R$2</f>
        <v>3.4293155383498344</v>
      </c>
      <c r="M46" s="23" t="str">
        <f t="array" ref="M46">IF(OR(D46&lt;$Z$2, D46&gt;$Y$2), "Yes", "No")</f>
        <v>No</v>
      </c>
      <c r="N46" s="3"/>
      <c r="V46"/>
      <c r="W46"/>
      <c r="Z46"/>
      <c r="AB46"/>
    </row>
    <row r="47" spans="1:28" x14ac:dyDescent="0.25">
      <c r="A47" s="2">
        <v>43371</v>
      </c>
      <c r="B47" s="17">
        <v>1447</v>
      </c>
      <c r="C47" s="21" t="s">
        <v>30</v>
      </c>
      <c r="D47" s="25">
        <v>3.51</v>
      </c>
      <c r="E47" s="22">
        <f t="shared" si="7"/>
        <v>3.5039440715883678</v>
      </c>
      <c r="F4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43371.615972222222</v>
      </c>
      <c r="G47" s="6">
        <f>Table1689106[[#This Row],[Mean Value]]+$P$2</f>
        <v>3.5288202493345455</v>
      </c>
      <c r="H47" s="6">
        <f>Table1689106[[#This Row],[Mean Value]]-$P$2</f>
        <v>3.4790678938421902</v>
      </c>
      <c r="I47" s="26">
        <f>Table1689106[[#This Row],[Mean Value]]+$Q$2</f>
        <v>3.5536964270807236</v>
      </c>
      <c r="J47" s="26">
        <f>Table1689106[[#This Row],[Mean Value]]-($Q$2)</f>
        <v>3.4541917160960121</v>
      </c>
      <c r="K47" s="8">
        <f>Table1689106[[#This Row],[Mean Value]]+$R$2</f>
        <v>3.5785726048269013</v>
      </c>
      <c r="L47" s="9">
        <f>Table1689106[[#This Row],[Mean Value]]-$R$2</f>
        <v>3.4293155383498344</v>
      </c>
      <c r="M47" s="23" t="str">
        <f t="array" ref="M47">IF(OR(D47&lt;$Z$2, D47&gt;$Y$2), "Yes", "No")</f>
        <v>No</v>
      </c>
      <c r="N47" s="3"/>
      <c r="V47"/>
      <c r="W47"/>
      <c r="Z47"/>
      <c r="AB47"/>
    </row>
    <row r="48" spans="1:28" x14ac:dyDescent="0.25">
      <c r="A48" s="2">
        <v>43374</v>
      </c>
      <c r="B48" s="17">
        <v>600</v>
      </c>
      <c r="C48" s="21" t="s">
        <v>34</v>
      </c>
      <c r="D48" s="25">
        <v>3.51</v>
      </c>
      <c r="E48" s="22">
        <f t="shared" si="7"/>
        <v>3.5039440715883678</v>
      </c>
      <c r="F4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43374.25</v>
      </c>
      <c r="G48" s="6">
        <f>Table1689106[[#This Row],[Mean Value]]+$P$2</f>
        <v>3.5288202493345455</v>
      </c>
      <c r="H48" s="6">
        <f>Table1689106[[#This Row],[Mean Value]]-$P$2</f>
        <v>3.4790678938421902</v>
      </c>
      <c r="I48" s="26">
        <f>Table1689106[[#This Row],[Mean Value]]+$Q$2</f>
        <v>3.5536964270807236</v>
      </c>
      <c r="J48" s="26">
        <f>Table1689106[[#This Row],[Mean Value]]-($Q$2)</f>
        <v>3.4541917160960121</v>
      </c>
      <c r="K48" s="8">
        <f>Table1689106[[#This Row],[Mean Value]]+$R$2</f>
        <v>3.5785726048269013</v>
      </c>
      <c r="L48" s="9">
        <f>Table1689106[[#This Row],[Mean Value]]-$R$2</f>
        <v>3.4293155383498344</v>
      </c>
      <c r="M48" s="23" t="str">
        <f t="array" ref="M48">IF(OR(D48&lt;$Z$2, D48&gt;$Y$2), "Yes", "No")</f>
        <v>No</v>
      </c>
      <c r="N48" s="3"/>
      <c r="V48"/>
      <c r="W48"/>
      <c r="Z48"/>
      <c r="AB48"/>
    </row>
    <row r="49" spans="1:28" x14ac:dyDescent="0.25">
      <c r="A49" s="27">
        <v>43374</v>
      </c>
      <c r="B49" s="17">
        <v>630</v>
      </c>
      <c r="C49" s="21" t="s">
        <v>34</v>
      </c>
      <c r="D49" s="25">
        <v>3.5</v>
      </c>
      <c r="E49" s="22">
        <f t="shared" si="7"/>
        <v>3.5039440715883678</v>
      </c>
      <c r="F4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43374.270833333336</v>
      </c>
      <c r="G49" s="6">
        <f>Table1689106[[#This Row],[Mean Value]]+$P$2</f>
        <v>3.5288202493345455</v>
      </c>
      <c r="H49" s="6">
        <f>Table1689106[[#This Row],[Mean Value]]-$P$2</f>
        <v>3.4790678938421902</v>
      </c>
      <c r="I49" s="26">
        <f>Table1689106[[#This Row],[Mean Value]]+$Q$2</f>
        <v>3.5536964270807236</v>
      </c>
      <c r="J49" s="26">
        <f>Table1689106[[#This Row],[Mean Value]]-($Q$2)</f>
        <v>3.4541917160960121</v>
      </c>
      <c r="K49" s="8">
        <f>Table1689106[[#This Row],[Mean Value]]+$R$2</f>
        <v>3.5785726048269013</v>
      </c>
      <c r="L49" s="9">
        <f>Table1689106[[#This Row],[Mean Value]]-$R$2</f>
        <v>3.4293155383498344</v>
      </c>
      <c r="M49" s="23" t="str">
        <f t="array" ref="M49">IF(OR(D49&lt;$Z$2, D49&gt;$Y$2), "Yes", "No")</f>
        <v>No</v>
      </c>
      <c r="N49" s="3"/>
      <c r="V49"/>
      <c r="W49"/>
      <c r="Z49"/>
      <c r="AB49"/>
    </row>
    <row r="50" spans="1:28" x14ac:dyDescent="0.25">
      <c r="A50" s="2">
        <v>43374</v>
      </c>
      <c r="B50" s="17">
        <v>702</v>
      </c>
      <c r="C50" s="21" t="s">
        <v>39</v>
      </c>
      <c r="D50" s="25">
        <v>3.47</v>
      </c>
      <c r="E50" s="22">
        <f t="shared" si="7"/>
        <v>3.5039440715883678</v>
      </c>
      <c r="F5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43374.293055555558</v>
      </c>
      <c r="G50" s="6">
        <f>Table1689106[[#This Row],[Mean Value]]+$P$2</f>
        <v>3.5288202493345455</v>
      </c>
      <c r="H50" s="6">
        <f>Table1689106[[#This Row],[Mean Value]]-$P$2</f>
        <v>3.4790678938421902</v>
      </c>
      <c r="I50" s="26">
        <f>Table1689106[[#This Row],[Mean Value]]+$Q$2</f>
        <v>3.5536964270807236</v>
      </c>
      <c r="J50" s="26">
        <f>Table1689106[[#This Row],[Mean Value]]-($Q$2)</f>
        <v>3.4541917160960121</v>
      </c>
      <c r="K50" s="8">
        <f>Table1689106[[#This Row],[Mean Value]]+$R$2</f>
        <v>3.5785726048269013</v>
      </c>
      <c r="L50" s="9">
        <f>Table1689106[[#This Row],[Mean Value]]-$R$2</f>
        <v>3.4293155383498344</v>
      </c>
      <c r="M50" s="23" t="str">
        <f t="array" ref="M50">IF(OR(D50&lt;$Z$2, D50&gt;$Y$2), "Yes", "No")</f>
        <v>No</v>
      </c>
      <c r="N50" s="3"/>
      <c r="V50"/>
      <c r="W50"/>
      <c r="Z50"/>
      <c r="AB50"/>
    </row>
    <row r="51" spans="1:28" x14ac:dyDescent="0.25">
      <c r="A51" s="2">
        <v>43374</v>
      </c>
      <c r="B51" s="17">
        <v>713</v>
      </c>
      <c r="C51" s="21" t="s">
        <v>39</v>
      </c>
      <c r="D51" s="25">
        <v>3.49</v>
      </c>
      <c r="E51" s="22">
        <f t="shared" si="7"/>
        <v>3.5039440715883678</v>
      </c>
      <c r="F5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43374.300694444442</v>
      </c>
      <c r="G51" s="6">
        <f>Table1689106[[#This Row],[Mean Value]]+$P$2</f>
        <v>3.5288202493345455</v>
      </c>
      <c r="H51" s="6">
        <f>Table1689106[[#This Row],[Mean Value]]-$P$2</f>
        <v>3.4790678938421902</v>
      </c>
      <c r="I51" s="26">
        <f>Table1689106[[#This Row],[Mean Value]]+$Q$2</f>
        <v>3.5536964270807236</v>
      </c>
      <c r="J51" s="26">
        <f>Table1689106[[#This Row],[Mean Value]]-($Q$2)</f>
        <v>3.4541917160960121</v>
      </c>
      <c r="K51" s="8">
        <f>Table1689106[[#This Row],[Mean Value]]+$R$2</f>
        <v>3.5785726048269013</v>
      </c>
      <c r="L51" s="9">
        <f>Table1689106[[#This Row],[Mean Value]]-$R$2</f>
        <v>3.4293155383498344</v>
      </c>
      <c r="M51" s="23" t="str">
        <f t="array" ref="M51">IF(OR(D51&lt;$Z$2, D51&gt;$Y$2), "Yes", "No")</f>
        <v>No</v>
      </c>
      <c r="N51" s="3"/>
      <c r="V51"/>
      <c r="W51"/>
      <c r="Z51"/>
      <c r="AB51"/>
    </row>
    <row r="52" spans="1:28" x14ac:dyDescent="0.25">
      <c r="A52" s="2">
        <v>43374</v>
      </c>
      <c r="B52" s="17">
        <v>810</v>
      </c>
      <c r="C52" s="21" t="s">
        <v>35</v>
      </c>
      <c r="D52" s="25">
        <v>3.5</v>
      </c>
      <c r="E52" s="22">
        <f t="shared" ref="E52:E57" si="8">$O$2</f>
        <v>3.5039440715883678</v>
      </c>
      <c r="F5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43374.340277777781</v>
      </c>
      <c r="G52" s="6">
        <f>Table1689106[[#This Row],[Mean Value]]+$P$2</f>
        <v>3.5288202493345455</v>
      </c>
      <c r="H52" s="6">
        <f>Table1689106[[#This Row],[Mean Value]]-$P$2</f>
        <v>3.4790678938421902</v>
      </c>
      <c r="I52" s="26">
        <f>Table1689106[[#This Row],[Mean Value]]+$Q$2</f>
        <v>3.5536964270807236</v>
      </c>
      <c r="J52" s="26">
        <f>Table1689106[[#This Row],[Mean Value]]-($Q$2)</f>
        <v>3.4541917160960121</v>
      </c>
      <c r="K52" s="8">
        <f>Table1689106[[#This Row],[Mean Value]]+$R$2</f>
        <v>3.5785726048269013</v>
      </c>
      <c r="L52" s="9">
        <f>Table1689106[[#This Row],[Mean Value]]-$R$2</f>
        <v>3.4293155383498344</v>
      </c>
      <c r="M52" s="23" t="str">
        <f t="array" ref="M52">IF(OR(D52&lt;$Z$2, D52&gt;$Y$2), "Yes", "No")</f>
        <v>No</v>
      </c>
      <c r="N52" s="3"/>
      <c r="V52"/>
      <c r="W52"/>
      <c r="Z52"/>
      <c r="AB52"/>
    </row>
    <row r="53" spans="1:28" x14ac:dyDescent="0.25">
      <c r="A53" s="2">
        <v>43374</v>
      </c>
      <c r="B53" s="17">
        <v>815</v>
      </c>
      <c r="C53" s="21" t="s">
        <v>34</v>
      </c>
      <c r="D53" s="25">
        <v>3.49</v>
      </c>
      <c r="E53" s="22">
        <f t="shared" si="8"/>
        <v>3.5039440715883678</v>
      </c>
      <c r="F5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43374.34375</v>
      </c>
      <c r="G53" s="6">
        <f>Table1689106[[#This Row],[Mean Value]]+$P$2</f>
        <v>3.5288202493345455</v>
      </c>
      <c r="H53" s="6">
        <f>Table1689106[[#This Row],[Mean Value]]-$P$2</f>
        <v>3.4790678938421902</v>
      </c>
      <c r="I53" s="26">
        <f>Table1689106[[#This Row],[Mean Value]]+$Q$2</f>
        <v>3.5536964270807236</v>
      </c>
      <c r="J53" s="26">
        <f>Table1689106[[#This Row],[Mean Value]]-($Q$2)</f>
        <v>3.4541917160960121</v>
      </c>
      <c r="K53" s="8">
        <f>Table1689106[[#This Row],[Mean Value]]+$R$2</f>
        <v>3.5785726048269013</v>
      </c>
      <c r="L53" s="9">
        <f>Table1689106[[#This Row],[Mean Value]]-$R$2</f>
        <v>3.4293155383498344</v>
      </c>
      <c r="M53" s="23" t="str">
        <f t="array" ref="M53">IF(OR(D53&lt;$Z$2, D53&gt;$Y$2), "Yes", "No")</f>
        <v>No</v>
      </c>
      <c r="N53" s="3"/>
      <c r="V53"/>
      <c r="W53"/>
      <c r="Z53"/>
      <c r="AB53"/>
    </row>
    <row r="54" spans="1:28" x14ac:dyDescent="0.25">
      <c r="A54" s="2">
        <v>43374</v>
      </c>
      <c r="B54" s="17">
        <v>827</v>
      </c>
      <c r="C54" s="21" t="s">
        <v>36</v>
      </c>
      <c r="D54" s="25">
        <v>3.49</v>
      </c>
      <c r="E54" s="22">
        <f t="shared" si="8"/>
        <v>3.5039440715883678</v>
      </c>
      <c r="F5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43374.352083333331</v>
      </c>
      <c r="G54" s="6">
        <f>Table1689106[[#This Row],[Mean Value]]+$P$2</f>
        <v>3.5288202493345455</v>
      </c>
      <c r="H54" s="6">
        <f>Table1689106[[#This Row],[Mean Value]]-$P$2</f>
        <v>3.4790678938421902</v>
      </c>
      <c r="I54" s="26">
        <f>Table1689106[[#This Row],[Mean Value]]+$Q$2</f>
        <v>3.5536964270807236</v>
      </c>
      <c r="J54" s="26">
        <f>Table1689106[[#This Row],[Mean Value]]-($Q$2)</f>
        <v>3.4541917160960121</v>
      </c>
      <c r="K54" s="8">
        <f>Table1689106[[#This Row],[Mean Value]]+$R$2</f>
        <v>3.5785726048269013</v>
      </c>
      <c r="L54" s="9">
        <f>Table1689106[[#This Row],[Mean Value]]-$R$2</f>
        <v>3.4293155383498344</v>
      </c>
      <c r="M54" s="23" t="str">
        <f t="array" ref="M54">IF(OR(D54&lt;$Z$2, D54&gt;$Y$2), "Yes", "No")</f>
        <v>No</v>
      </c>
      <c r="N54" s="3"/>
      <c r="V54"/>
      <c r="W54"/>
      <c r="Z54"/>
      <c r="AB54"/>
    </row>
    <row r="55" spans="1:28" x14ac:dyDescent="0.25">
      <c r="A55" s="2">
        <v>43374</v>
      </c>
      <c r="B55" s="17">
        <v>929</v>
      </c>
      <c r="C55" s="21" t="s">
        <v>39</v>
      </c>
      <c r="D55" s="25">
        <v>3.5</v>
      </c>
      <c r="E55" s="22">
        <f t="shared" si="8"/>
        <v>3.5039440715883678</v>
      </c>
      <c r="F5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43374.395138888889</v>
      </c>
      <c r="G55" s="6">
        <f>Table1689106[[#This Row],[Mean Value]]+$P$2</f>
        <v>3.5288202493345455</v>
      </c>
      <c r="H55" s="6">
        <f>Table1689106[[#This Row],[Mean Value]]-$P$2</f>
        <v>3.4790678938421902</v>
      </c>
      <c r="I55" s="26">
        <f>Table1689106[[#This Row],[Mean Value]]+$Q$2</f>
        <v>3.5536964270807236</v>
      </c>
      <c r="J55" s="26">
        <f>Table1689106[[#This Row],[Mean Value]]-($Q$2)</f>
        <v>3.4541917160960121</v>
      </c>
      <c r="K55" s="8">
        <f>Table1689106[[#This Row],[Mean Value]]+$R$2</f>
        <v>3.5785726048269013</v>
      </c>
      <c r="L55" s="9">
        <f>Table1689106[[#This Row],[Mean Value]]-$R$2</f>
        <v>3.4293155383498344</v>
      </c>
      <c r="M55" s="23" t="str">
        <f t="array" ref="M55">IF(OR(D55&lt;$Z$2, D55&gt;$Y$2), "Yes", "No")</f>
        <v>No</v>
      </c>
      <c r="N55" s="3"/>
      <c r="V55"/>
      <c r="W55"/>
      <c r="Z55"/>
      <c r="AB55"/>
    </row>
    <row r="56" spans="1:28" x14ac:dyDescent="0.25">
      <c r="A56" s="2">
        <v>43374</v>
      </c>
      <c r="B56" s="17">
        <v>1048</v>
      </c>
      <c r="C56" s="21" t="s">
        <v>30</v>
      </c>
      <c r="D56" s="25">
        <v>3.47</v>
      </c>
      <c r="E56" s="22">
        <f t="shared" si="8"/>
        <v>3.5039440715883678</v>
      </c>
      <c r="F5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43374.45</v>
      </c>
      <c r="G56" s="6">
        <f>Table1689106[[#This Row],[Mean Value]]+$P$2</f>
        <v>3.5288202493345455</v>
      </c>
      <c r="H56" s="6">
        <f>Table1689106[[#This Row],[Mean Value]]-$P$2</f>
        <v>3.4790678938421902</v>
      </c>
      <c r="I56" s="26">
        <f>Table1689106[[#This Row],[Mean Value]]+$Q$2</f>
        <v>3.5536964270807236</v>
      </c>
      <c r="J56" s="26">
        <f>Table1689106[[#This Row],[Mean Value]]-($Q$2)</f>
        <v>3.4541917160960121</v>
      </c>
      <c r="K56" s="8">
        <f>Table1689106[[#This Row],[Mean Value]]+$R$2</f>
        <v>3.5785726048269013</v>
      </c>
      <c r="L56" s="9">
        <f>Table1689106[[#This Row],[Mean Value]]-$R$2</f>
        <v>3.4293155383498344</v>
      </c>
      <c r="M56" s="23" t="str">
        <f t="array" ref="M56">IF(OR(D56&lt;$Z$2, D56&gt;$Y$2), "Yes", "No")</f>
        <v>No</v>
      </c>
      <c r="N56" s="3"/>
      <c r="V56"/>
      <c r="W56"/>
      <c r="Z56"/>
      <c r="AB56"/>
    </row>
    <row r="57" spans="1:28" x14ac:dyDescent="0.25">
      <c r="A57" s="2">
        <v>43374</v>
      </c>
      <c r="B57" s="17">
        <v>1110</v>
      </c>
      <c r="C57" s="21" t="s">
        <v>30</v>
      </c>
      <c r="D57" s="25">
        <v>3.46</v>
      </c>
      <c r="E57" s="22">
        <f t="shared" si="8"/>
        <v>3.5039440715883678</v>
      </c>
      <c r="F5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43374.465277777781</v>
      </c>
      <c r="G57" s="6">
        <f>Table1689106[[#This Row],[Mean Value]]+$P$2</f>
        <v>3.5288202493345455</v>
      </c>
      <c r="H57" s="6">
        <f>Table1689106[[#This Row],[Mean Value]]-$P$2</f>
        <v>3.4790678938421902</v>
      </c>
      <c r="I57" s="26">
        <f>Table1689106[[#This Row],[Mean Value]]+$Q$2</f>
        <v>3.5536964270807236</v>
      </c>
      <c r="J57" s="26">
        <f>Table1689106[[#This Row],[Mean Value]]-($Q$2)</f>
        <v>3.4541917160960121</v>
      </c>
      <c r="K57" s="8">
        <f>Table1689106[[#This Row],[Mean Value]]+$R$2</f>
        <v>3.5785726048269013</v>
      </c>
      <c r="L57" s="9">
        <f>Table1689106[[#This Row],[Mean Value]]-$R$2</f>
        <v>3.4293155383498344</v>
      </c>
      <c r="M57" s="23" t="str">
        <f t="array" ref="M57">IF(OR(D57&lt;$Z$2, D57&gt;$Y$2), "Yes", "No")</f>
        <v>No</v>
      </c>
      <c r="N57" s="3"/>
      <c r="V57"/>
      <c r="W57"/>
      <c r="Z57"/>
      <c r="AB57"/>
    </row>
    <row r="58" spans="1:28" x14ac:dyDescent="0.25">
      <c r="A58" s="2">
        <v>43374</v>
      </c>
      <c r="B58" s="17">
        <v>1123</v>
      </c>
      <c r="C58" s="21" t="s">
        <v>30</v>
      </c>
      <c r="D58" s="25">
        <v>3.47</v>
      </c>
      <c r="E58" s="22">
        <f t="shared" ref="E58:E63" si="9">$O$2</f>
        <v>3.5039440715883678</v>
      </c>
      <c r="F5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43374.474305555559</v>
      </c>
      <c r="G58" s="6">
        <f>Table1689106[[#This Row],[Mean Value]]+$P$2</f>
        <v>3.5288202493345455</v>
      </c>
      <c r="H58" s="6">
        <f>Table1689106[[#This Row],[Mean Value]]-$P$2</f>
        <v>3.4790678938421902</v>
      </c>
      <c r="I58" s="26">
        <f>Table1689106[[#This Row],[Mean Value]]+$Q$2</f>
        <v>3.5536964270807236</v>
      </c>
      <c r="J58" s="26">
        <f>Table1689106[[#This Row],[Mean Value]]-($Q$2)</f>
        <v>3.4541917160960121</v>
      </c>
      <c r="K58" s="8">
        <f>Table1689106[[#This Row],[Mean Value]]+$R$2</f>
        <v>3.5785726048269013</v>
      </c>
      <c r="L58" s="9">
        <f>Table1689106[[#This Row],[Mean Value]]-$R$2</f>
        <v>3.4293155383498344</v>
      </c>
      <c r="M58" s="23" t="str">
        <f t="array" ref="M58">IF(OR(D58&lt;$Z$2, D58&gt;$Y$2), "Yes", "No")</f>
        <v>No</v>
      </c>
      <c r="N58" s="3"/>
      <c r="V58"/>
      <c r="W58"/>
      <c r="Z58"/>
      <c r="AB58"/>
    </row>
    <row r="59" spans="1:28" x14ac:dyDescent="0.25">
      <c r="A59" s="2">
        <v>43374</v>
      </c>
      <c r="B59" s="17">
        <v>1603</v>
      </c>
      <c r="C59" s="21" t="s">
        <v>30</v>
      </c>
      <c r="D59" s="25">
        <v>3.46</v>
      </c>
      <c r="E59" s="22">
        <f t="shared" si="9"/>
        <v>3.5039440715883678</v>
      </c>
      <c r="F5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43374.668749999997</v>
      </c>
      <c r="G59" s="6">
        <f>Table1689106[[#This Row],[Mean Value]]+$P$2</f>
        <v>3.5288202493345455</v>
      </c>
      <c r="H59" s="6">
        <f>Table1689106[[#This Row],[Mean Value]]-$P$2</f>
        <v>3.4790678938421902</v>
      </c>
      <c r="I59" s="26">
        <f>Table1689106[[#This Row],[Mean Value]]+$Q$2</f>
        <v>3.5536964270807236</v>
      </c>
      <c r="J59" s="26">
        <f>Table1689106[[#This Row],[Mean Value]]-($Q$2)</f>
        <v>3.4541917160960121</v>
      </c>
      <c r="K59" s="8">
        <f>Table1689106[[#This Row],[Mean Value]]+$R$2</f>
        <v>3.5785726048269013</v>
      </c>
      <c r="L59" s="9">
        <f>Table1689106[[#This Row],[Mean Value]]-$R$2</f>
        <v>3.4293155383498344</v>
      </c>
      <c r="M59" s="23" t="str">
        <f t="array" ref="M59">IF(OR(D59&lt;$Z$2, D59&gt;$Y$2), "Yes", "No")</f>
        <v>No</v>
      </c>
      <c r="N59" s="3"/>
      <c r="V59"/>
      <c r="W59"/>
      <c r="Z59"/>
      <c r="AB59"/>
    </row>
    <row r="60" spans="1:28" x14ac:dyDescent="0.25">
      <c r="A60" s="2">
        <v>43375</v>
      </c>
      <c r="B60" s="17">
        <v>1122</v>
      </c>
      <c r="C60" s="21" t="s">
        <v>30</v>
      </c>
      <c r="D60" s="25">
        <v>3.5</v>
      </c>
      <c r="E60" s="22">
        <f t="shared" si="9"/>
        <v>3.5039440715883678</v>
      </c>
      <c r="F6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43375.473611111112</v>
      </c>
      <c r="G60" s="6">
        <f>Table1689106[[#This Row],[Mean Value]]+$P$2</f>
        <v>3.5288202493345455</v>
      </c>
      <c r="H60" s="6">
        <f>Table1689106[[#This Row],[Mean Value]]-$P$2</f>
        <v>3.4790678938421902</v>
      </c>
      <c r="I60" s="26">
        <f>Table1689106[[#This Row],[Mean Value]]+$Q$2</f>
        <v>3.5536964270807236</v>
      </c>
      <c r="J60" s="26">
        <f>Table1689106[[#This Row],[Mean Value]]-($Q$2)</f>
        <v>3.4541917160960121</v>
      </c>
      <c r="K60" s="8">
        <f>Table1689106[[#This Row],[Mean Value]]+$R$2</f>
        <v>3.5785726048269013</v>
      </c>
      <c r="L60" s="9">
        <f>Table1689106[[#This Row],[Mean Value]]-$R$2</f>
        <v>3.4293155383498344</v>
      </c>
      <c r="M60" s="23" t="str">
        <f t="array" ref="M60">IF(OR(D60&lt;$Z$2, D60&gt;$Y$2), "Yes", "No")</f>
        <v>No</v>
      </c>
      <c r="N60" s="3"/>
      <c r="V60"/>
      <c r="W60"/>
      <c r="Z60"/>
      <c r="AB60"/>
    </row>
    <row r="61" spans="1:28" x14ac:dyDescent="0.25">
      <c r="A61" s="2">
        <v>43375</v>
      </c>
      <c r="B61" s="17">
        <v>1136</v>
      </c>
      <c r="C61" s="21" t="s">
        <v>28</v>
      </c>
      <c r="D61" s="25">
        <v>3.51</v>
      </c>
      <c r="E61" s="22">
        <f t="shared" si="9"/>
        <v>3.5039440715883678</v>
      </c>
      <c r="F6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43375.48333333333</v>
      </c>
      <c r="G61" s="6">
        <f>Table1689106[[#This Row],[Mean Value]]+$P$2</f>
        <v>3.5288202493345455</v>
      </c>
      <c r="H61" s="6">
        <f>Table1689106[[#This Row],[Mean Value]]-$P$2</f>
        <v>3.4790678938421902</v>
      </c>
      <c r="I61" s="26">
        <f>Table1689106[[#This Row],[Mean Value]]+$Q$2</f>
        <v>3.5536964270807236</v>
      </c>
      <c r="J61" s="26">
        <f>Table1689106[[#This Row],[Mean Value]]-($Q$2)</f>
        <v>3.4541917160960121</v>
      </c>
      <c r="K61" s="8">
        <f>Table1689106[[#This Row],[Mean Value]]+$R$2</f>
        <v>3.5785726048269013</v>
      </c>
      <c r="L61" s="9">
        <f>Table1689106[[#This Row],[Mean Value]]-$R$2</f>
        <v>3.4293155383498344</v>
      </c>
      <c r="M61" s="23" t="str">
        <f t="array" ref="M61">IF(OR(D61&lt;$Z$2, D61&gt;$Y$2), "Yes", "No")</f>
        <v>No</v>
      </c>
      <c r="N61" s="3"/>
      <c r="V61"/>
      <c r="W61"/>
      <c r="Z61"/>
      <c r="AB61"/>
    </row>
    <row r="62" spans="1:28" x14ac:dyDescent="0.25">
      <c r="A62" s="2">
        <v>43375</v>
      </c>
      <c r="B62" s="17">
        <v>1351</v>
      </c>
      <c r="C62" s="21" t="s">
        <v>39</v>
      </c>
      <c r="D62" s="25">
        <v>3.49</v>
      </c>
      <c r="E62" s="22">
        <f t="shared" si="9"/>
        <v>3.5039440715883678</v>
      </c>
      <c r="F6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43375.57708333333</v>
      </c>
      <c r="G62" s="6">
        <f>Table1689106[[#This Row],[Mean Value]]+$P$2</f>
        <v>3.5288202493345455</v>
      </c>
      <c r="H62" s="6">
        <f>Table1689106[[#This Row],[Mean Value]]-$P$2</f>
        <v>3.4790678938421902</v>
      </c>
      <c r="I62" s="26">
        <f>Table1689106[[#This Row],[Mean Value]]+$Q$2</f>
        <v>3.5536964270807236</v>
      </c>
      <c r="J62" s="26">
        <f>Table1689106[[#This Row],[Mean Value]]-($Q$2)</f>
        <v>3.4541917160960121</v>
      </c>
      <c r="K62" s="8">
        <f>Table1689106[[#This Row],[Mean Value]]+$R$2</f>
        <v>3.5785726048269013</v>
      </c>
      <c r="L62" s="9">
        <f>Table1689106[[#This Row],[Mean Value]]-$R$2</f>
        <v>3.4293155383498344</v>
      </c>
      <c r="M62" s="23" t="str">
        <f t="array" ref="M62">IF(OR(D62&lt;$Z$2, D62&gt;$Y$2), "Yes", "No")</f>
        <v>No</v>
      </c>
      <c r="N62" s="3"/>
      <c r="V62"/>
      <c r="W62"/>
      <c r="Z62"/>
      <c r="AB62"/>
    </row>
    <row r="63" spans="1:28" x14ac:dyDescent="0.25">
      <c r="A63" s="2">
        <v>43376</v>
      </c>
      <c r="B63" s="17">
        <v>935</v>
      </c>
      <c r="C63" s="21" t="s">
        <v>40</v>
      </c>
      <c r="D63" s="25">
        <v>3.49</v>
      </c>
      <c r="E63" s="22">
        <f t="shared" si="9"/>
        <v>3.5039440715883678</v>
      </c>
      <c r="F6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43376.399305555555</v>
      </c>
      <c r="G63" s="6">
        <f>Table1689106[[#This Row],[Mean Value]]+$P$2</f>
        <v>3.5288202493345455</v>
      </c>
      <c r="H63" s="6">
        <f>Table1689106[[#This Row],[Mean Value]]-$P$2</f>
        <v>3.4790678938421902</v>
      </c>
      <c r="I63" s="26">
        <f>Table1689106[[#This Row],[Mean Value]]+$Q$2</f>
        <v>3.5536964270807236</v>
      </c>
      <c r="J63" s="26">
        <f>Table1689106[[#This Row],[Mean Value]]-($Q$2)</f>
        <v>3.4541917160960121</v>
      </c>
      <c r="K63" s="8">
        <f>Table1689106[[#This Row],[Mean Value]]+$R$2</f>
        <v>3.5785726048269013</v>
      </c>
      <c r="L63" s="9">
        <f>Table1689106[[#This Row],[Mean Value]]-$R$2</f>
        <v>3.4293155383498344</v>
      </c>
      <c r="M63" s="23" t="str">
        <f t="array" ref="M63">IF(OR(D63&lt;$Z$2, D63&gt;$Y$2), "Yes", "No")</f>
        <v>No</v>
      </c>
      <c r="N63" s="3"/>
      <c r="V63"/>
      <c r="W63"/>
      <c r="Z63"/>
      <c r="AB63"/>
    </row>
    <row r="64" spans="1:28" x14ac:dyDescent="0.25">
      <c r="A64" s="2">
        <v>43376</v>
      </c>
      <c r="B64" s="17">
        <v>1300</v>
      </c>
      <c r="C64" s="21" t="s">
        <v>41</v>
      </c>
      <c r="D64" s="25">
        <v>3.47</v>
      </c>
      <c r="E64" s="22">
        <f t="shared" ref="E64:E69" si="10">$O$2</f>
        <v>3.5039440715883678</v>
      </c>
      <c r="F6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43376.541666666664</v>
      </c>
      <c r="G64" s="6">
        <f>Table1689106[[#This Row],[Mean Value]]+$P$2</f>
        <v>3.5288202493345455</v>
      </c>
      <c r="H64" s="6">
        <f>Table1689106[[#This Row],[Mean Value]]-$P$2</f>
        <v>3.4790678938421902</v>
      </c>
      <c r="I64" s="26">
        <f>Table1689106[[#This Row],[Mean Value]]+$Q$2</f>
        <v>3.5536964270807236</v>
      </c>
      <c r="J64" s="26">
        <f>Table1689106[[#This Row],[Mean Value]]-($Q$2)</f>
        <v>3.4541917160960121</v>
      </c>
      <c r="K64" s="8">
        <f>Table1689106[[#This Row],[Mean Value]]+$R$2</f>
        <v>3.5785726048269013</v>
      </c>
      <c r="L64" s="9">
        <f>Table1689106[[#This Row],[Mean Value]]-$R$2</f>
        <v>3.4293155383498344</v>
      </c>
      <c r="M64" s="23" t="str">
        <f t="array" ref="M64">IF(OR(D64&lt;$Z$2, D64&gt;$Y$2), "Yes", "No")</f>
        <v>No</v>
      </c>
      <c r="N64" s="3"/>
      <c r="V64"/>
      <c r="W64"/>
      <c r="Z64"/>
      <c r="AB64"/>
    </row>
    <row r="65" spans="1:28" x14ac:dyDescent="0.25">
      <c r="A65" s="2">
        <v>43376</v>
      </c>
      <c r="B65" s="17">
        <v>1650</v>
      </c>
      <c r="C65" s="21" t="s">
        <v>28</v>
      </c>
      <c r="D65" s="25">
        <v>3.46</v>
      </c>
      <c r="E65" s="22">
        <f t="shared" si="10"/>
        <v>3.5039440715883678</v>
      </c>
      <c r="F6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43376.701388888891</v>
      </c>
      <c r="G65" s="6">
        <f>Table1689106[[#This Row],[Mean Value]]+$P$2</f>
        <v>3.5288202493345455</v>
      </c>
      <c r="H65" s="6">
        <f>Table1689106[[#This Row],[Mean Value]]-$P$2</f>
        <v>3.4790678938421902</v>
      </c>
      <c r="I65" s="26">
        <f>Table1689106[[#This Row],[Mean Value]]+$Q$2</f>
        <v>3.5536964270807236</v>
      </c>
      <c r="J65" s="26">
        <f>Table1689106[[#This Row],[Mean Value]]-($Q$2)</f>
        <v>3.4541917160960121</v>
      </c>
      <c r="K65" s="8">
        <f>Table1689106[[#This Row],[Mean Value]]+$R$2</f>
        <v>3.5785726048269013</v>
      </c>
      <c r="L65" s="9">
        <f>Table1689106[[#This Row],[Mean Value]]-$R$2</f>
        <v>3.4293155383498344</v>
      </c>
      <c r="M65" s="23" t="str">
        <f t="array" ref="M65">IF(OR(D65&lt;$Z$2, D65&gt;$Y$2), "Yes", "No")</f>
        <v>No</v>
      </c>
      <c r="N65" s="3"/>
      <c r="V65"/>
      <c r="W65"/>
      <c r="Z65"/>
      <c r="AB65"/>
    </row>
    <row r="66" spans="1:28" x14ac:dyDescent="0.25">
      <c r="A66" s="2">
        <v>43377</v>
      </c>
      <c r="B66" s="17">
        <v>700</v>
      </c>
      <c r="C66" s="21" t="s">
        <v>29</v>
      </c>
      <c r="D66" s="25">
        <v>3.51</v>
      </c>
      <c r="E66" s="22">
        <f t="shared" si="10"/>
        <v>3.5039440715883678</v>
      </c>
      <c r="F6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43377.291666666664</v>
      </c>
      <c r="G66" s="6">
        <f>Table1689106[[#This Row],[Mean Value]]+$P$2</f>
        <v>3.5288202493345455</v>
      </c>
      <c r="H66" s="6">
        <f>Table1689106[[#This Row],[Mean Value]]-$P$2</f>
        <v>3.4790678938421902</v>
      </c>
      <c r="I66" s="26">
        <f>Table1689106[[#This Row],[Mean Value]]+$Q$2</f>
        <v>3.5536964270807236</v>
      </c>
      <c r="J66" s="26">
        <f>Table1689106[[#This Row],[Mean Value]]-($Q$2)</f>
        <v>3.4541917160960121</v>
      </c>
      <c r="K66" s="8">
        <f>Table1689106[[#This Row],[Mean Value]]+$R$2</f>
        <v>3.5785726048269013</v>
      </c>
      <c r="L66" s="9">
        <f>Table1689106[[#This Row],[Mean Value]]-$R$2</f>
        <v>3.4293155383498344</v>
      </c>
      <c r="M66" s="23" t="str">
        <f t="array" ref="M66">IF(OR(D66&lt;$Z$2, D66&gt;$Y$2), "Yes", "No")</f>
        <v>No</v>
      </c>
      <c r="N66" s="3"/>
      <c r="V66"/>
      <c r="W66"/>
      <c r="Z66"/>
      <c r="AB66"/>
    </row>
    <row r="67" spans="1:28" x14ac:dyDescent="0.25">
      <c r="A67" s="2">
        <v>43377</v>
      </c>
      <c r="B67" s="17">
        <v>910</v>
      </c>
      <c r="C67" s="21" t="s">
        <v>29</v>
      </c>
      <c r="D67" s="25">
        <v>3.49</v>
      </c>
      <c r="E67" s="22">
        <f t="shared" si="10"/>
        <v>3.5039440715883678</v>
      </c>
      <c r="F6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43377.381944444445</v>
      </c>
      <c r="G67" s="6">
        <f>Table1689106[[#This Row],[Mean Value]]+$P$2</f>
        <v>3.5288202493345455</v>
      </c>
      <c r="H67" s="6">
        <f>Table1689106[[#This Row],[Mean Value]]-$P$2</f>
        <v>3.4790678938421902</v>
      </c>
      <c r="I67" s="26">
        <f>Table1689106[[#This Row],[Mean Value]]+$Q$2</f>
        <v>3.5536964270807236</v>
      </c>
      <c r="J67" s="26">
        <f>Table1689106[[#This Row],[Mean Value]]-($Q$2)</f>
        <v>3.4541917160960121</v>
      </c>
      <c r="K67" s="8">
        <f>Table1689106[[#This Row],[Mean Value]]+$R$2</f>
        <v>3.5785726048269013</v>
      </c>
      <c r="L67" s="9">
        <f>Table1689106[[#This Row],[Mean Value]]-$R$2</f>
        <v>3.4293155383498344</v>
      </c>
      <c r="M67" s="23" t="str">
        <f t="array" ref="M67">IF(OR(D67&lt;$Z$2, D67&gt;$Y$2), "Yes", "No")</f>
        <v>No</v>
      </c>
      <c r="N67" s="3"/>
      <c r="V67"/>
      <c r="W67"/>
      <c r="Z67"/>
      <c r="AB67"/>
    </row>
    <row r="68" spans="1:28" x14ac:dyDescent="0.25">
      <c r="A68" s="2">
        <v>43377</v>
      </c>
      <c r="B68" s="17">
        <v>1008</v>
      </c>
      <c r="C68" s="21" t="s">
        <v>30</v>
      </c>
      <c r="D68" s="25">
        <v>3.49</v>
      </c>
      <c r="E68" s="22">
        <f t="shared" si="10"/>
        <v>3.5039440715883678</v>
      </c>
      <c r="F6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43377.422222222223</v>
      </c>
      <c r="G68" s="6">
        <f>Table1689106[[#This Row],[Mean Value]]+$P$2</f>
        <v>3.5288202493345455</v>
      </c>
      <c r="H68" s="6">
        <f>Table1689106[[#This Row],[Mean Value]]-$P$2</f>
        <v>3.4790678938421902</v>
      </c>
      <c r="I68" s="26">
        <f>Table1689106[[#This Row],[Mean Value]]+$Q$2</f>
        <v>3.5536964270807236</v>
      </c>
      <c r="J68" s="26">
        <f>Table1689106[[#This Row],[Mean Value]]-($Q$2)</f>
        <v>3.4541917160960121</v>
      </c>
      <c r="K68" s="8">
        <f>Table1689106[[#This Row],[Mean Value]]+$R$2</f>
        <v>3.5785726048269013</v>
      </c>
      <c r="L68" s="9">
        <f>Table1689106[[#This Row],[Mean Value]]-$R$2</f>
        <v>3.4293155383498344</v>
      </c>
      <c r="M68" s="23" t="str">
        <f t="array" ref="M68">IF(OR(D68&lt;$Z$2, D68&gt;$Y$2), "Yes", "No")</f>
        <v>No</v>
      </c>
      <c r="N68" s="3"/>
      <c r="V68"/>
      <c r="W68"/>
      <c r="Z68"/>
      <c r="AB68"/>
    </row>
    <row r="69" spans="1:28" x14ac:dyDescent="0.25">
      <c r="A69" s="2">
        <v>43377</v>
      </c>
      <c r="B69" s="17">
        <v>1215</v>
      </c>
      <c r="C69" s="21" t="s">
        <v>42</v>
      </c>
      <c r="D69" s="25">
        <v>3.48</v>
      </c>
      <c r="E69" s="22">
        <f t="shared" si="10"/>
        <v>3.5039440715883678</v>
      </c>
      <c r="F6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43377.510416666664</v>
      </c>
      <c r="G69" s="6">
        <f>Table1689106[[#This Row],[Mean Value]]+$P$2</f>
        <v>3.5288202493345455</v>
      </c>
      <c r="H69" s="6">
        <f>Table1689106[[#This Row],[Mean Value]]-$P$2</f>
        <v>3.4790678938421902</v>
      </c>
      <c r="I69" s="26">
        <f>Table1689106[[#This Row],[Mean Value]]+$Q$2</f>
        <v>3.5536964270807236</v>
      </c>
      <c r="J69" s="26">
        <f>Table1689106[[#This Row],[Mean Value]]-($Q$2)</f>
        <v>3.4541917160960121</v>
      </c>
      <c r="K69" s="8">
        <f>Table1689106[[#This Row],[Mean Value]]+$R$2</f>
        <v>3.5785726048269013</v>
      </c>
      <c r="L69" s="9">
        <f>Table1689106[[#This Row],[Mean Value]]-$R$2</f>
        <v>3.4293155383498344</v>
      </c>
      <c r="M69" s="23" t="str">
        <f t="array" ref="M69">IF(OR(D69&lt;$Z$2, D69&gt;$Y$2), "Yes", "No")</f>
        <v>No</v>
      </c>
      <c r="N69" s="3"/>
      <c r="V69"/>
      <c r="W69"/>
      <c r="Z69"/>
      <c r="AB69"/>
    </row>
    <row r="70" spans="1:28" x14ac:dyDescent="0.25">
      <c r="A70" s="2">
        <v>43377</v>
      </c>
      <c r="B70" s="17">
        <v>1401</v>
      </c>
      <c r="C70" s="21" t="s">
        <v>30</v>
      </c>
      <c r="D70" s="25">
        <v>3.47</v>
      </c>
      <c r="E70" s="22">
        <f t="shared" ref="E70:E75" si="11">$O$2</f>
        <v>3.5039440715883678</v>
      </c>
      <c r="F7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43377.584027777775</v>
      </c>
      <c r="G70" s="6">
        <f>Table1689106[[#This Row],[Mean Value]]+$P$2</f>
        <v>3.5288202493345455</v>
      </c>
      <c r="H70" s="6">
        <f>Table1689106[[#This Row],[Mean Value]]-$P$2</f>
        <v>3.4790678938421902</v>
      </c>
      <c r="I70" s="26">
        <f>Table1689106[[#This Row],[Mean Value]]+$Q$2</f>
        <v>3.5536964270807236</v>
      </c>
      <c r="J70" s="26">
        <f>Table1689106[[#This Row],[Mean Value]]-($Q$2)</f>
        <v>3.4541917160960121</v>
      </c>
      <c r="K70" s="8">
        <f>Table1689106[[#This Row],[Mean Value]]+$R$2</f>
        <v>3.5785726048269013</v>
      </c>
      <c r="L70" s="9">
        <f>Table1689106[[#This Row],[Mean Value]]-$R$2</f>
        <v>3.4293155383498344</v>
      </c>
      <c r="M70" s="23" t="str">
        <f t="array" ref="M70">IF(OR(D70&lt;$Z$2, D70&gt;$Y$2), "Yes", "No")</f>
        <v>No</v>
      </c>
      <c r="N70" s="3"/>
      <c r="V70"/>
      <c r="W70"/>
      <c r="Z70"/>
      <c r="AB70"/>
    </row>
    <row r="71" spans="1:28" x14ac:dyDescent="0.25">
      <c r="A71" s="2">
        <v>43377</v>
      </c>
      <c r="B71" s="17">
        <v>1458</v>
      </c>
      <c r="C71" s="21" t="s">
        <v>30</v>
      </c>
      <c r="D71" s="25">
        <v>3.4929999999999999</v>
      </c>
      <c r="E71" s="22">
        <f t="shared" si="11"/>
        <v>3.5039440715883678</v>
      </c>
      <c r="F7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43377.623611111114</v>
      </c>
      <c r="G71" s="6">
        <f>Table1689106[[#This Row],[Mean Value]]+$P$2</f>
        <v>3.5288202493345455</v>
      </c>
      <c r="H71" s="6">
        <f>Table1689106[[#This Row],[Mean Value]]-$P$2</f>
        <v>3.4790678938421902</v>
      </c>
      <c r="I71" s="26">
        <f>Table1689106[[#This Row],[Mean Value]]+$Q$2</f>
        <v>3.5536964270807236</v>
      </c>
      <c r="J71" s="26">
        <f>Table1689106[[#This Row],[Mean Value]]-($Q$2)</f>
        <v>3.4541917160960121</v>
      </c>
      <c r="K71" s="8">
        <f>Table1689106[[#This Row],[Mean Value]]+$R$2</f>
        <v>3.5785726048269013</v>
      </c>
      <c r="L71" s="9">
        <f>Table1689106[[#This Row],[Mean Value]]-$R$2</f>
        <v>3.4293155383498344</v>
      </c>
      <c r="M71" s="23" t="str">
        <f t="array" ref="M71">IF(OR(D71&lt;$Z$2, D71&gt;$Y$2), "Yes", "No")</f>
        <v>No</v>
      </c>
      <c r="N71" s="3"/>
      <c r="V71"/>
      <c r="W71"/>
      <c r="Z71"/>
      <c r="AB71"/>
    </row>
    <row r="72" spans="1:28" x14ac:dyDescent="0.25">
      <c r="A72" s="2">
        <v>43377</v>
      </c>
      <c r="B72" s="17">
        <v>1727</v>
      </c>
      <c r="C72" s="21" t="s">
        <v>30</v>
      </c>
      <c r="D72" s="25">
        <v>3.48</v>
      </c>
      <c r="E72" s="22">
        <f t="shared" si="11"/>
        <v>3.5039440715883678</v>
      </c>
      <c r="F7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43377.727083333331</v>
      </c>
      <c r="G72" s="6">
        <f>Table1689106[[#This Row],[Mean Value]]+$P$2</f>
        <v>3.5288202493345455</v>
      </c>
      <c r="H72" s="6">
        <f>Table1689106[[#This Row],[Mean Value]]-$P$2</f>
        <v>3.4790678938421902</v>
      </c>
      <c r="I72" s="26">
        <f>Table1689106[[#This Row],[Mean Value]]+$Q$2</f>
        <v>3.5536964270807236</v>
      </c>
      <c r="J72" s="26">
        <f>Table1689106[[#This Row],[Mean Value]]-($Q$2)</f>
        <v>3.4541917160960121</v>
      </c>
      <c r="K72" s="8">
        <f>Table1689106[[#This Row],[Mean Value]]+$R$2</f>
        <v>3.5785726048269013</v>
      </c>
      <c r="L72" s="9">
        <f>Table1689106[[#This Row],[Mean Value]]-$R$2</f>
        <v>3.4293155383498344</v>
      </c>
      <c r="M72" s="23" t="str">
        <f t="array" ref="M72">IF(OR(D72&lt;$Z$2, D72&gt;$Y$2), "Yes", "No")</f>
        <v>No</v>
      </c>
      <c r="N72" s="3"/>
      <c r="V72"/>
      <c r="W72"/>
      <c r="Z72"/>
      <c r="AB72"/>
    </row>
    <row r="73" spans="1:28" x14ac:dyDescent="0.25">
      <c r="A73" s="2">
        <v>43378</v>
      </c>
      <c r="B73" s="17">
        <v>755</v>
      </c>
      <c r="C73" s="21" t="s">
        <v>34</v>
      </c>
      <c r="D73" s="25">
        <v>3.55</v>
      </c>
      <c r="E73" s="22">
        <f t="shared" si="11"/>
        <v>3.5039440715883678</v>
      </c>
      <c r="F7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43378.329861111109</v>
      </c>
      <c r="G73" s="6">
        <f>Table1689106[[#This Row],[Mean Value]]+$P$2</f>
        <v>3.5288202493345455</v>
      </c>
      <c r="H73" s="6">
        <f>Table1689106[[#This Row],[Mean Value]]-$P$2</f>
        <v>3.4790678938421902</v>
      </c>
      <c r="I73" s="26">
        <f>Table1689106[[#This Row],[Mean Value]]+$Q$2</f>
        <v>3.5536964270807236</v>
      </c>
      <c r="J73" s="26">
        <f>Table1689106[[#This Row],[Mean Value]]-($Q$2)</f>
        <v>3.4541917160960121</v>
      </c>
      <c r="K73" s="8">
        <f>Table1689106[[#This Row],[Mean Value]]+$R$2</f>
        <v>3.5785726048269013</v>
      </c>
      <c r="L73" s="9">
        <f>Table1689106[[#This Row],[Mean Value]]-$R$2</f>
        <v>3.4293155383498344</v>
      </c>
      <c r="M73" s="23" t="str">
        <f t="array" ref="M73">IF(OR(D73&lt;$Z$2, D73&gt;$Y$2), "Yes", "No")</f>
        <v>No</v>
      </c>
      <c r="N73" s="3"/>
      <c r="V73"/>
      <c r="W73"/>
      <c r="Z73"/>
      <c r="AB73"/>
    </row>
    <row r="74" spans="1:28" x14ac:dyDescent="0.25">
      <c r="A74" s="2">
        <v>43378</v>
      </c>
      <c r="B74" s="17">
        <v>800</v>
      </c>
      <c r="C74" s="21" t="s">
        <v>34</v>
      </c>
      <c r="D74" s="25">
        <v>3.55</v>
      </c>
      <c r="E74" s="22">
        <f t="shared" si="11"/>
        <v>3.5039440715883678</v>
      </c>
      <c r="F7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43378.333333333336</v>
      </c>
      <c r="G74" s="6">
        <f>Table1689106[[#This Row],[Mean Value]]+$P$2</f>
        <v>3.5288202493345455</v>
      </c>
      <c r="H74" s="6">
        <f>Table1689106[[#This Row],[Mean Value]]-$P$2</f>
        <v>3.4790678938421902</v>
      </c>
      <c r="I74" s="26">
        <f>Table1689106[[#This Row],[Mean Value]]+$Q$2</f>
        <v>3.5536964270807236</v>
      </c>
      <c r="J74" s="26">
        <f>Table1689106[[#This Row],[Mean Value]]-($Q$2)</f>
        <v>3.4541917160960121</v>
      </c>
      <c r="K74" s="8">
        <f>Table1689106[[#This Row],[Mean Value]]+$R$2</f>
        <v>3.5785726048269013</v>
      </c>
      <c r="L74" s="9">
        <f>Table1689106[[#This Row],[Mean Value]]-$R$2</f>
        <v>3.4293155383498344</v>
      </c>
      <c r="M74" s="23" t="str">
        <f t="array" ref="M74">IF(OR(D74&lt;$Z$2, D74&gt;$Y$2), "Yes", "No")</f>
        <v>No</v>
      </c>
      <c r="N74" s="3"/>
      <c r="V74"/>
      <c r="W74"/>
      <c r="Z74"/>
      <c r="AB74"/>
    </row>
    <row r="75" spans="1:28" x14ac:dyDescent="0.25">
      <c r="A75" s="2">
        <v>43378</v>
      </c>
      <c r="B75" s="17">
        <v>909</v>
      </c>
      <c r="C75" s="21" t="s">
        <v>36</v>
      </c>
      <c r="D75" s="25">
        <v>3.56</v>
      </c>
      <c r="E75" s="22">
        <f t="shared" si="11"/>
        <v>3.5039440715883678</v>
      </c>
      <c r="F7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43378.381249999999</v>
      </c>
      <c r="G75" s="6">
        <f>Table1689106[[#This Row],[Mean Value]]+$P$2</f>
        <v>3.5288202493345455</v>
      </c>
      <c r="H75" s="6">
        <f>Table1689106[[#This Row],[Mean Value]]-$P$2</f>
        <v>3.4790678938421902</v>
      </c>
      <c r="I75" s="26">
        <f>Table1689106[[#This Row],[Mean Value]]+$Q$2</f>
        <v>3.5536964270807236</v>
      </c>
      <c r="J75" s="26">
        <f>Table1689106[[#This Row],[Mean Value]]-($Q$2)</f>
        <v>3.4541917160960121</v>
      </c>
      <c r="K75" s="8">
        <f>Table1689106[[#This Row],[Mean Value]]+$R$2</f>
        <v>3.5785726048269013</v>
      </c>
      <c r="L75" s="9">
        <f>Table1689106[[#This Row],[Mean Value]]-$R$2</f>
        <v>3.4293155383498344</v>
      </c>
      <c r="M75" s="23" t="str">
        <f t="array" ref="M75">IF(OR(D75&lt;$Z$2, D75&gt;$Y$2), "Yes", "No")</f>
        <v>No</v>
      </c>
      <c r="N75" s="3"/>
      <c r="V75"/>
      <c r="W75"/>
      <c r="Z75"/>
      <c r="AB75"/>
    </row>
    <row r="76" spans="1:28" x14ac:dyDescent="0.25">
      <c r="A76" s="2">
        <v>43378</v>
      </c>
      <c r="B76" s="17">
        <v>1017</v>
      </c>
      <c r="C76" s="21" t="s">
        <v>30</v>
      </c>
      <c r="D76" s="25">
        <v>3.54</v>
      </c>
      <c r="E76" s="22">
        <f t="shared" ref="E76:E81" si="12">$O$2</f>
        <v>3.5039440715883678</v>
      </c>
      <c r="F7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43378.428472222222</v>
      </c>
      <c r="G76" s="6">
        <f>Table1689106[[#This Row],[Mean Value]]+$P$2</f>
        <v>3.5288202493345455</v>
      </c>
      <c r="H76" s="6">
        <f>Table1689106[[#This Row],[Mean Value]]-$P$2</f>
        <v>3.4790678938421902</v>
      </c>
      <c r="I76" s="26">
        <f>Table1689106[[#This Row],[Mean Value]]+$Q$2</f>
        <v>3.5536964270807236</v>
      </c>
      <c r="J76" s="26">
        <f>Table1689106[[#This Row],[Mean Value]]-($Q$2)</f>
        <v>3.4541917160960121</v>
      </c>
      <c r="K76" s="8">
        <f>Table1689106[[#This Row],[Mean Value]]+$R$2</f>
        <v>3.5785726048269013</v>
      </c>
      <c r="L76" s="9">
        <f>Table1689106[[#This Row],[Mean Value]]-$R$2</f>
        <v>3.4293155383498344</v>
      </c>
      <c r="M76" s="23" t="str">
        <f t="array" ref="M76">IF(OR(D76&lt;$Z$2, D76&gt;$Y$2), "Yes", "No")</f>
        <v>No</v>
      </c>
      <c r="N76" s="3"/>
      <c r="V76"/>
      <c r="W76"/>
      <c r="Z76"/>
      <c r="AB76"/>
    </row>
    <row r="77" spans="1:28" x14ac:dyDescent="0.25">
      <c r="A77" s="2">
        <v>43378</v>
      </c>
      <c r="B77" s="17">
        <v>1150</v>
      </c>
      <c r="C77" s="21" t="s">
        <v>30</v>
      </c>
      <c r="D77" s="25">
        <v>3.54</v>
      </c>
      <c r="E77" s="22">
        <f t="shared" si="12"/>
        <v>3.5039440715883678</v>
      </c>
      <c r="F7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43378.493055555555</v>
      </c>
      <c r="G77" s="6">
        <f>Table1689106[[#This Row],[Mean Value]]+$P$2</f>
        <v>3.5288202493345455</v>
      </c>
      <c r="H77" s="6">
        <f>Table1689106[[#This Row],[Mean Value]]-$P$2</f>
        <v>3.4790678938421902</v>
      </c>
      <c r="I77" s="26">
        <f>Table1689106[[#This Row],[Mean Value]]+$Q$2</f>
        <v>3.5536964270807236</v>
      </c>
      <c r="J77" s="26">
        <f>Table1689106[[#This Row],[Mean Value]]-($Q$2)</f>
        <v>3.4541917160960121</v>
      </c>
      <c r="K77" s="8">
        <f>Table1689106[[#This Row],[Mean Value]]+$R$2</f>
        <v>3.5785726048269013</v>
      </c>
      <c r="L77" s="9">
        <f>Table1689106[[#This Row],[Mean Value]]-$R$2</f>
        <v>3.4293155383498344</v>
      </c>
      <c r="M77" s="23" t="str">
        <f t="array" ref="M77">IF(OR(D77&lt;$Z$2, D77&gt;$Y$2), "Yes", "No")</f>
        <v>No</v>
      </c>
      <c r="N77" s="3"/>
      <c r="V77"/>
      <c r="W77"/>
      <c r="Z77"/>
      <c r="AB77"/>
    </row>
    <row r="78" spans="1:28" x14ac:dyDescent="0.25">
      <c r="A78" s="2">
        <v>43379</v>
      </c>
      <c r="B78" s="17">
        <v>1703</v>
      </c>
      <c r="C78" s="21" t="s">
        <v>30</v>
      </c>
      <c r="D78" s="25">
        <v>3.5</v>
      </c>
      <c r="E78" s="22">
        <f t="shared" si="12"/>
        <v>3.5039440715883678</v>
      </c>
      <c r="F7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43379.710416666669</v>
      </c>
      <c r="G78" s="6">
        <f>Table1689106[[#This Row],[Mean Value]]+$P$2</f>
        <v>3.5288202493345455</v>
      </c>
      <c r="H78" s="6">
        <f>Table1689106[[#This Row],[Mean Value]]-$P$2</f>
        <v>3.4790678938421902</v>
      </c>
      <c r="I78" s="26">
        <f>Table1689106[[#This Row],[Mean Value]]+$Q$2</f>
        <v>3.5536964270807236</v>
      </c>
      <c r="J78" s="26">
        <f>Table1689106[[#This Row],[Mean Value]]-($Q$2)</f>
        <v>3.4541917160960121</v>
      </c>
      <c r="K78" s="8">
        <f>Table1689106[[#This Row],[Mean Value]]+$R$2</f>
        <v>3.5785726048269013</v>
      </c>
      <c r="L78" s="9">
        <f>Table1689106[[#This Row],[Mean Value]]-$R$2</f>
        <v>3.4293155383498344</v>
      </c>
      <c r="M78" s="23" t="str">
        <f t="array" ref="M78">IF(OR(D78&lt;$Z$2, D78&gt;$Y$2), "Yes", "No")</f>
        <v>No</v>
      </c>
      <c r="N78" s="3"/>
      <c r="V78"/>
      <c r="W78"/>
      <c r="Z78"/>
      <c r="AB78"/>
    </row>
    <row r="79" spans="1:28" x14ac:dyDescent="0.25">
      <c r="A79" s="2">
        <v>43381</v>
      </c>
      <c r="B79" s="17">
        <v>705</v>
      </c>
      <c r="C79" s="21" t="s">
        <v>31</v>
      </c>
      <c r="D79" s="25">
        <v>3.51</v>
      </c>
      <c r="E79" s="22">
        <f t="shared" si="12"/>
        <v>3.5039440715883678</v>
      </c>
      <c r="F7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43381.295138888891</v>
      </c>
      <c r="G79" s="6">
        <f>Table1689106[[#This Row],[Mean Value]]+$P$2</f>
        <v>3.5288202493345455</v>
      </c>
      <c r="H79" s="6">
        <f>Table1689106[[#This Row],[Mean Value]]-$P$2</f>
        <v>3.4790678938421902</v>
      </c>
      <c r="I79" s="26">
        <f>Table1689106[[#This Row],[Mean Value]]+$Q$2</f>
        <v>3.5536964270807236</v>
      </c>
      <c r="J79" s="26">
        <f>Table1689106[[#This Row],[Mean Value]]-($Q$2)</f>
        <v>3.4541917160960121</v>
      </c>
      <c r="K79" s="8">
        <f>Table1689106[[#This Row],[Mean Value]]+$R$2</f>
        <v>3.5785726048269013</v>
      </c>
      <c r="L79" s="9">
        <f>Table1689106[[#This Row],[Mean Value]]-$R$2</f>
        <v>3.4293155383498344</v>
      </c>
      <c r="M79" s="23" t="str">
        <f t="array" ref="M79">IF(OR(D79&lt;$Z$2, D79&gt;$Y$2), "Yes", "No")</f>
        <v>No</v>
      </c>
      <c r="N79" s="3"/>
      <c r="V79"/>
      <c r="W79"/>
      <c r="Z79"/>
      <c r="AB79"/>
    </row>
    <row r="80" spans="1:28" x14ac:dyDescent="0.25">
      <c r="A80" s="2">
        <v>43381</v>
      </c>
      <c r="B80" s="17">
        <v>927</v>
      </c>
      <c r="C80" s="21" t="s">
        <v>36</v>
      </c>
      <c r="D80" s="25">
        <v>3.54</v>
      </c>
      <c r="E80" s="22">
        <f t="shared" si="12"/>
        <v>3.5039440715883678</v>
      </c>
      <c r="F8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43381.393750000003</v>
      </c>
      <c r="G80" s="6">
        <f>Table1689106[[#This Row],[Mean Value]]+$P$2</f>
        <v>3.5288202493345455</v>
      </c>
      <c r="H80" s="6">
        <f>Table1689106[[#This Row],[Mean Value]]-$P$2</f>
        <v>3.4790678938421902</v>
      </c>
      <c r="I80" s="26">
        <f>Table1689106[[#This Row],[Mean Value]]+$Q$2</f>
        <v>3.5536964270807236</v>
      </c>
      <c r="J80" s="26">
        <f>Table1689106[[#This Row],[Mean Value]]-($Q$2)</f>
        <v>3.4541917160960121</v>
      </c>
      <c r="K80" s="8">
        <f>Table1689106[[#This Row],[Mean Value]]+$R$2</f>
        <v>3.5785726048269013</v>
      </c>
      <c r="L80" s="9">
        <f>Table1689106[[#This Row],[Mean Value]]-$R$2</f>
        <v>3.4293155383498344</v>
      </c>
      <c r="M80" s="23" t="str">
        <f t="array" ref="M80">IF(OR(D80&lt;$Z$2, D80&gt;$Y$2), "Yes", "No")</f>
        <v>No</v>
      </c>
      <c r="N80" s="3"/>
      <c r="V80"/>
      <c r="W80"/>
      <c r="Z80"/>
      <c r="AB80"/>
    </row>
    <row r="81" spans="1:28" x14ac:dyDescent="0.25">
      <c r="A81" s="2">
        <v>43381</v>
      </c>
      <c r="B81" s="17">
        <v>1157</v>
      </c>
      <c r="C81" s="21" t="s">
        <v>30</v>
      </c>
      <c r="D81" s="25">
        <v>3.54</v>
      </c>
      <c r="E81" s="22">
        <f t="shared" si="12"/>
        <v>3.5039440715883678</v>
      </c>
      <c r="F8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43381.497916666667</v>
      </c>
      <c r="G81" s="6">
        <f>Table1689106[[#This Row],[Mean Value]]+$P$2</f>
        <v>3.5288202493345455</v>
      </c>
      <c r="H81" s="6">
        <f>Table1689106[[#This Row],[Mean Value]]-$P$2</f>
        <v>3.4790678938421902</v>
      </c>
      <c r="I81" s="26">
        <f>Table1689106[[#This Row],[Mean Value]]+$Q$2</f>
        <v>3.5536964270807236</v>
      </c>
      <c r="J81" s="26">
        <f>Table1689106[[#This Row],[Mean Value]]-($Q$2)</f>
        <v>3.4541917160960121</v>
      </c>
      <c r="K81" s="8">
        <f>Table1689106[[#This Row],[Mean Value]]+$R$2</f>
        <v>3.5785726048269013</v>
      </c>
      <c r="L81" s="9">
        <f>Table1689106[[#This Row],[Mean Value]]-$R$2</f>
        <v>3.4293155383498344</v>
      </c>
      <c r="M81" s="23" t="str">
        <f t="array" ref="M81">IF(OR(D81&lt;$Z$2, D81&gt;$Y$2), "Yes", "No")</f>
        <v>No</v>
      </c>
      <c r="N81" s="3"/>
      <c r="V81"/>
      <c r="W81"/>
      <c r="Z81"/>
      <c r="AB81"/>
    </row>
    <row r="82" spans="1:28" x14ac:dyDescent="0.25">
      <c r="A82" s="2">
        <v>43381</v>
      </c>
      <c r="B82" s="17">
        <v>1240</v>
      </c>
      <c r="C82" s="21" t="s">
        <v>34</v>
      </c>
      <c r="D82" s="25">
        <v>3.52</v>
      </c>
      <c r="E82" s="22">
        <f t="shared" ref="E82:E87" si="13">$O$2</f>
        <v>3.5039440715883678</v>
      </c>
      <c r="F8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43381.527777777781</v>
      </c>
      <c r="G82" s="6">
        <f>Table1689106[[#This Row],[Mean Value]]+$P$2</f>
        <v>3.5288202493345455</v>
      </c>
      <c r="H82" s="6">
        <f>Table1689106[[#This Row],[Mean Value]]-$P$2</f>
        <v>3.4790678938421902</v>
      </c>
      <c r="I82" s="26">
        <f>Table1689106[[#This Row],[Mean Value]]+$Q$2</f>
        <v>3.5536964270807236</v>
      </c>
      <c r="J82" s="26">
        <f>Table1689106[[#This Row],[Mean Value]]-($Q$2)</f>
        <v>3.4541917160960121</v>
      </c>
      <c r="K82" s="8">
        <f>Table1689106[[#This Row],[Mean Value]]+$R$2</f>
        <v>3.5785726048269013</v>
      </c>
      <c r="L82" s="9">
        <f>Table1689106[[#This Row],[Mean Value]]-$R$2</f>
        <v>3.4293155383498344</v>
      </c>
      <c r="M82" s="23" t="str">
        <f t="array" ref="M82">IF(OR(D82&lt;$Z$2, D82&gt;$Y$2), "Yes", "No")</f>
        <v>No</v>
      </c>
      <c r="N82" s="3"/>
      <c r="V82"/>
      <c r="W82"/>
      <c r="Z82"/>
      <c r="AB82"/>
    </row>
    <row r="83" spans="1:28" x14ac:dyDescent="0.25">
      <c r="A83" s="2">
        <v>43381</v>
      </c>
      <c r="B83" s="17">
        <v>1414</v>
      </c>
      <c r="C83" s="21" t="s">
        <v>43</v>
      </c>
      <c r="D83" s="25">
        <v>3.48</v>
      </c>
      <c r="E83" s="22">
        <f t="shared" si="13"/>
        <v>3.5039440715883678</v>
      </c>
      <c r="F8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43381.593055555553</v>
      </c>
      <c r="G83" s="6">
        <f>Table1689106[[#This Row],[Mean Value]]+$P$2</f>
        <v>3.5288202493345455</v>
      </c>
      <c r="H83" s="6">
        <f>Table1689106[[#This Row],[Mean Value]]-$P$2</f>
        <v>3.4790678938421902</v>
      </c>
      <c r="I83" s="26">
        <f>Table1689106[[#This Row],[Mean Value]]+$Q$2</f>
        <v>3.5536964270807236</v>
      </c>
      <c r="J83" s="26">
        <f>Table1689106[[#This Row],[Mean Value]]-($Q$2)</f>
        <v>3.4541917160960121</v>
      </c>
      <c r="K83" s="8">
        <f>Table1689106[[#This Row],[Mean Value]]+$R$2</f>
        <v>3.5785726048269013</v>
      </c>
      <c r="L83" s="9">
        <f>Table1689106[[#This Row],[Mean Value]]-$R$2</f>
        <v>3.4293155383498344</v>
      </c>
      <c r="M83" s="23" t="str">
        <f t="array" ref="M83">IF(OR(D83&lt;$Z$2, D83&gt;$Y$2), "Yes", "No")</f>
        <v>No</v>
      </c>
      <c r="N83" s="3"/>
      <c r="V83"/>
      <c r="W83"/>
      <c r="Z83"/>
      <c r="AB83"/>
    </row>
    <row r="84" spans="1:28" x14ac:dyDescent="0.25">
      <c r="A84" s="2">
        <v>43382</v>
      </c>
      <c r="B84" s="17">
        <v>615</v>
      </c>
      <c r="C84" s="21" t="s">
        <v>34</v>
      </c>
      <c r="D84" s="25">
        <v>3.53</v>
      </c>
      <c r="E84" s="22">
        <f t="shared" si="13"/>
        <v>3.5039440715883678</v>
      </c>
      <c r="F8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43382.260416666664</v>
      </c>
      <c r="G84" s="6">
        <f>Table1689106[[#This Row],[Mean Value]]+$P$2</f>
        <v>3.5288202493345455</v>
      </c>
      <c r="H84" s="6">
        <f>Table1689106[[#This Row],[Mean Value]]-$P$2</f>
        <v>3.4790678938421902</v>
      </c>
      <c r="I84" s="26">
        <f>Table1689106[[#This Row],[Mean Value]]+$Q$2</f>
        <v>3.5536964270807236</v>
      </c>
      <c r="J84" s="26">
        <f>Table1689106[[#This Row],[Mean Value]]-($Q$2)</f>
        <v>3.4541917160960121</v>
      </c>
      <c r="K84" s="8">
        <f>Table1689106[[#This Row],[Mean Value]]+$R$2</f>
        <v>3.5785726048269013</v>
      </c>
      <c r="L84" s="9">
        <f>Table1689106[[#This Row],[Mean Value]]-$R$2</f>
        <v>3.4293155383498344</v>
      </c>
      <c r="M84" s="23" t="str">
        <f t="array" ref="M84">IF(OR(D84&lt;$Z$2, D84&gt;$Y$2), "Yes", "No")</f>
        <v>No</v>
      </c>
      <c r="N84" s="3"/>
      <c r="V84"/>
      <c r="W84"/>
      <c r="Z84"/>
      <c r="AB84"/>
    </row>
    <row r="85" spans="1:28" x14ac:dyDescent="0.25">
      <c r="A85" s="2">
        <v>43382</v>
      </c>
      <c r="B85" s="17">
        <v>635</v>
      </c>
      <c r="C85" s="21" t="s">
        <v>38</v>
      </c>
      <c r="D85" s="25">
        <v>3.51</v>
      </c>
      <c r="E85" s="22">
        <f t="shared" si="13"/>
        <v>3.5039440715883678</v>
      </c>
      <c r="F8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43382.274305555555</v>
      </c>
      <c r="G85" s="6">
        <f>Table1689106[[#This Row],[Mean Value]]+$P$2</f>
        <v>3.5288202493345455</v>
      </c>
      <c r="H85" s="6">
        <f>Table1689106[[#This Row],[Mean Value]]-$P$2</f>
        <v>3.4790678938421902</v>
      </c>
      <c r="I85" s="26">
        <f>Table1689106[[#This Row],[Mean Value]]+$Q$2</f>
        <v>3.5536964270807236</v>
      </c>
      <c r="J85" s="26">
        <f>Table1689106[[#This Row],[Mean Value]]-($Q$2)</f>
        <v>3.4541917160960121</v>
      </c>
      <c r="K85" s="8">
        <f>Table1689106[[#This Row],[Mean Value]]+$R$2</f>
        <v>3.5785726048269013</v>
      </c>
      <c r="L85" s="9">
        <f>Table1689106[[#This Row],[Mean Value]]-$R$2</f>
        <v>3.4293155383498344</v>
      </c>
      <c r="M85" s="23" t="str">
        <f t="array" ref="M85">IF(OR(D85&lt;$Z$2, D85&gt;$Y$2), "Yes", "No")</f>
        <v>No</v>
      </c>
      <c r="N85" s="3"/>
      <c r="V85"/>
      <c r="W85"/>
      <c r="Z85"/>
      <c r="AB85"/>
    </row>
    <row r="86" spans="1:28" x14ac:dyDescent="0.25">
      <c r="A86" s="2">
        <v>43382</v>
      </c>
      <c r="B86" s="17">
        <v>1235</v>
      </c>
      <c r="C86" s="21" t="s">
        <v>31</v>
      </c>
      <c r="D86" s="25">
        <v>3.51</v>
      </c>
      <c r="E86" s="22">
        <f t="shared" si="13"/>
        <v>3.5039440715883678</v>
      </c>
      <c r="F8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43382.524305555555</v>
      </c>
      <c r="G86" s="6">
        <f>Table1689106[[#This Row],[Mean Value]]+$P$2</f>
        <v>3.5288202493345455</v>
      </c>
      <c r="H86" s="6">
        <f>Table1689106[[#This Row],[Mean Value]]-$P$2</f>
        <v>3.4790678938421902</v>
      </c>
      <c r="I86" s="26">
        <f>Table1689106[[#This Row],[Mean Value]]+$Q$2</f>
        <v>3.5536964270807236</v>
      </c>
      <c r="J86" s="26">
        <f>Table1689106[[#This Row],[Mean Value]]-($Q$2)</f>
        <v>3.4541917160960121</v>
      </c>
      <c r="K86" s="8">
        <f>Table1689106[[#This Row],[Mean Value]]+$R$2</f>
        <v>3.5785726048269013</v>
      </c>
      <c r="L86" s="9">
        <f>Table1689106[[#This Row],[Mean Value]]-$R$2</f>
        <v>3.4293155383498344</v>
      </c>
      <c r="M86" s="23" t="str">
        <f t="array" ref="M86">IF(OR(D86&lt;$Z$2, D86&gt;$Y$2), "Yes", "No")</f>
        <v>No</v>
      </c>
      <c r="N86" s="3"/>
      <c r="V86"/>
      <c r="W86"/>
      <c r="Z86"/>
      <c r="AB86"/>
    </row>
    <row r="87" spans="1:28" x14ac:dyDescent="0.25">
      <c r="A87" s="2">
        <v>43382</v>
      </c>
      <c r="B87" s="17">
        <v>1240</v>
      </c>
      <c r="C87" s="21" t="s">
        <v>41</v>
      </c>
      <c r="D87" s="25">
        <v>3.52</v>
      </c>
      <c r="E87" s="22">
        <f t="shared" si="13"/>
        <v>3.5039440715883678</v>
      </c>
      <c r="F8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43382.527777777781</v>
      </c>
      <c r="G87" s="6">
        <f>Table1689106[[#This Row],[Mean Value]]+$P$2</f>
        <v>3.5288202493345455</v>
      </c>
      <c r="H87" s="6">
        <f>Table1689106[[#This Row],[Mean Value]]-$P$2</f>
        <v>3.4790678938421902</v>
      </c>
      <c r="I87" s="26">
        <f>Table1689106[[#This Row],[Mean Value]]+$Q$2</f>
        <v>3.5536964270807236</v>
      </c>
      <c r="J87" s="26">
        <f>Table1689106[[#This Row],[Mean Value]]-($Q$2)</f>
        <v>3.4541917160960121</v>
      </c>
      <c r="K87" s="8">
        <f>Table1689106[[#This Row],[Mean Value]]+$R$2</f>
        <v>3.5785726048269013</v>
      </c>
      <c r="L87" s="9">
        <f>Table1689106[[#This Row],[Mean Value]]-$R$2</f>
        <v>3.4293155383498344</v>
      </c>
      <c r="M87" s="23" t="str">
        <f t="array" ref="M87">IF(OR(D87&lt;$Z$2, D87&gt;$Y$2), "Yes", "No")</f>
        <v>No</v>
      </c>
      <c r="N87" s="3"/>
      <c r="V87"/>
      <c r="W87"/>
      <c r="Z87"/>
      <c r="AB87"/>
    </row>
    <row r="88" spans="1:28" x14ac:dyDescent="0.25">
      <c r="A88" s="2">
        <v>43382</v>
      </c>
      <c r="B88" s="17">
        <v>1320</v>
      </c>
      <c r="C88" s="21" t="s">
        <v>41</v>
      </c>
      <c r="D88" s="25">
        <v>3.51</v>
      </c>
      <c r="E88" s="22">
        <f t="shared" ref="E88:E93" si="14">$O$2</f>
        <v>3.5039440715883678</v>
      </c>
      <c r="F8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43382.555555555555</v>
      </c>
      <c r="G88" s="6">
        <f>Table1689106[[#This Row],[Mean Value]]+$P$2</f>
        <v>3.5288202493345455</v>
      </c>
      <c r="H88" s="6">
        <f>Table1689106[[#This Row],[Mean Value]]-$P$2</f>
        <v>3.4790678938421902</v>
      </c>
      <c r="I88" s="26">
        <f>Table1689106[[#This Row],[Mean Value]]+$Q$2</f>
        <v>3.5536964270807236</v>
      </c>
      <c r="J88" s="26">
        <f>Table1689106[[#This Row],[Mean Value]]-($Q$2)</f>
        <v>3.4541917160960121</v>
      </c>
      <c r="K88" s="8">
        <f>Table1689106[[#This Row],[Mean Value]]+$R$2</f>
        <v>3.5785726048269013</v>
      </c>
      <c r="L88" s="9">
        <f>Table1689106[[#This Row],[Mean Value]]-$R$2</f>
        <v>3.4293155383498344</v>
      </c>
      <c r="M88" s="23" t="str">
        <f t="array" ref="M88">IF(OR(D88&lt;$Z$2, D88&gt;$Y$2), "Yes", "No")</f>
        <v>No</v>
      </c>
      <c r="N88" s="3"/>
      <c r="V88"/>
      <c r="W88"/>
      <c r="Z88"/>
      <c r="AB88"/>
    </row>
    <row r="89" spans="1:28" x14ac:dyDescent="0.25">
      <c r="A89" s="2">
        <v>43382</v>
      </c>
      <c r="B89" s="17">
        <v>1650</v>
      </c>
      <c r="C89" s="21" t="s">
        <v>44</v>
      </c>
      <c r="D89" s="25">
        <v>3.51</v>
      </c>
      <c r="E89" s="22">
        <f t="shared" si="14"/>
        <v>3.5039440715883678</v>
      </c>
      <c r="F8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43382.701388888891</v>
      </c>
      <c r="G89" s="6">
        <f>Table1689106[[#This Row],[Mean Value]]+$P$2</f>
        <v>3.5288202493345455</v>
      </c>
      <c r="H89" s="6">
        <f>Table1689106[[#This Row],[Mean Value]]-$P$2</f>
        <v>3.4790678938421902</v>
      </c>
      <c r="I89" s="26">
        <f>Table1689106[[#This Row],[Mean Value]]+$Q$2</f>
        <v>3.5536964270807236</v>
      </c>
      <c r="J89" s="26">
        <f>Table1689106[[#This Row],[Mean Value]]-($Q$2)</f>
        <v>3.4541917160960121</v>
      </c>
      <c r="K89" s="8">
        <f>Table1689106[[#This Row],[Mean Value]]+$R$2</f>
        <v>3.5785726048269013</v>
      </c>
      <c r="L89" s="9">
        <f>Table1689106[[#This Row],[Mean Value]]-$R$2</f>
        <v>3.4293155383498344</v>
      </c>
      <c r="M89" s="23" t="str">
        <f t="array" ref="M89">IF(OR(D89&lt;$Z$2, D89&gt;$Y$2), "Yes", "No")</f>
        <v>No</v>
      </c>
      <c r="N89" s="3"/>
      <c r="V89"/>
      <c r="W89"/>
      <c r="Z89"/>
      <c r="AB89"/>
    </row>
    <row r="90" spans="1:28" x14ac:dyDescent="0.25">
      <c r="A90" s="2">
        <v>43383</v>
      </c>
      <c r="B90" s="17">
        <v>620</v>
      </c>
      <c r="C90" s="21" t="s">
        <v>37</v>
      </c>
      <c r="D90" s="25">
        <v>3.51</v>
      </c>
      <c r="E90" s="22">
        <f t="shared" si="14"/>
        <v>3.5039440715883678</v>
      </c>
      <c r="F9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43383.263888888891</v>
      </c>
      <c r="G90" s="6">
        <f>Table1689106[[#This Row],[Mean Value]]+$P$2</f>
        <v>3.5288202493345455</v>
      </c>
      <c r="H90" s="6">
        <f>Table1689106[[#This Row],[Mean Value]]-$P$2</f>
        <v>3.4790678938421902</v>
      </c>
      <c r="I90" s="26">
        <f>Table1689106[[#This Row],[Mean Value]]+$Q$2</f>
        <v>3.5536964270807236</v>
      </c>
      <c r="J90" s="26">
        <f>Table1689106[[#This Row],[Mean Value]]-($Q$2)</f>
        <v>3.4541917160960121</v>
      </c>
      <c r="K90" s="8">
        <f>Table1689106[[#This Row],[Mean Value]]+$R$2</f>
        <v>3.5785726048269013</v>
      </c>
      <c r="L90" s="9">
        <f>Table1689106[[#This Row],[Mean Value]]-$R$2</f>
        <v>3.4293155383498344</v>
      </c>
      <c r="M90" s="23" t="str">
        <f t="array" ref="M90">IF(OR(D90&lt;$Z$2, D90&gt;$Y$2), "Yes", "No")</f>
        <v>No</v>
      </c>
      <c r="N90" s="3"/>
      <c r="V90"/>
      <c r="W90"/>
      <c r="Z90"/>
      <c r="AB90"/>
    </row>
    <row r="91" spans="1:28" x14ac:dyDescent="0.25">
      <c r="A91" s="2">
        <v>43383</v>
      </c>
      <c r="B91" s="17">
        <v>650</v>
      </c>
      <c r="C91" s="21" t="s">
        <v>37</v>
      </c>
      <c r="D91" s="25">
        <v>3.53</v>
      </c>
      <c r="E91" s="22">
        <f t="shared" si="14"/>
        <v>3.5039440715883678</v>
      </c>
      <c r="F9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43383.284722222219</v>
      </c>
      <c r="G91" s="6">
        <f>Table1689106[[#This Row],[Mean Value]]+$P$2</f>
        <v>3.5288202493345455</v>
      </c>
      <c r="H91" s="6">
        <f>Table1689106[[#This Row],[Mean Value]]-$P$2</f>
        <v>3.4790678938421902</v>
      </c>
      <c r="I91" s="26">
        <f>Table1689106[[#This Row],[Mean Value]]+$Q$2</f>
        <v>3.5536964270807236</v>
      </c>
      <c r="J91" s="26">
        <f>Table1689106[[#This Row],[Mean Value]]-($Q$2)</f>
        <v>3.4541917160960121</v>
      </c>
      <c r="K91" s="8">
        <f>Table1689106[[#This Row],[Mean Value]]+$R$2</f>
        <v>3.5785726048269013</v>
      </c>
      <c r="L91" s="9">
        <f>Table1689106[[#This Row],[Mean Value]]-$R$2</f>
        <v>3.4293155383498344</v>
      </c>
      <c r="M91" s="23" t="str">
        <f t="array" ref="M91">IF(OR(D91&lt;$Z$2, D91&gt;$Y$2), "Yes", "No")</f>
        <v>No</v>
      </c>
      <c r="N91" s="3"/>
      <c r="V91"/>
      <c r="W91"/>
      <c r="Z91"/>
      <c r="AB91"/>
    </row>
    <row r="92" spans="1:28" x14ac:dyDescent="0.25">
      <c r="A92" s="2">
        <v>43383</v>
      </c>
      <c r="B92" s="17">
        <v>1155</v>
      </c>
      <c r="C92" s="21" t="s">
        <v>43</v>
      </c>
      <c r="D92" s="25">
        <v>3.54</v>
      </c>
      <c r="E92" s="22">
        <f t="shared" si="14"/>
        <v>3.5039440715883678</v>
      </c>
      <c r="F9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43383.496527777781</v>
      </c>
      <c r="G92" s="6">
        <f>Table1689106[[#This Row],[Mean Value]]+$P$2</f>
        <v>3.5288202493345455</v>
      </c>
      <c r="H92" s="6">
        <f>Table1689106[[#This Row],[Mean Value]]-$P$2</f>
        <v>3.4790678938421902</v>
      </c>
      <c r="I92" s="26">
        <f>Table1689106[[#This Row],[Mean Value]]+$Q$2</f>
        <v>3.5536964270807236</v>
      </c>
      <c r="J92" s="26">
        <f>Table1689106[[#This Row],[Mean Value]]-($Q$2)</f>
        <v>3.4541917160960121</v>
      </c>
      <c r="K92" s="8">
        <f>Table1689106[[#This Row],[Mean Value]]+$R$2</f>
        <v>3.5785726048269013</v>
      </c>
      <c r="L92" s="9">
        <f>Table1689106[[#This Row],[Mean Value]]-$R$2</f>
        <v>3.4293155383498344</v>
      </c>
      <c r="M92" s="23" t="str">
        <f t="array" ref="M92">IF(OR(D92&lt;$Z$2, D92&gt;$Y$2), "Yes", "No")</f>
        <v>No</v>
      </c>
      <c r="N92" s="3"/>
      <c r="V92"/>
      <c r="W92"/>
      <c r="Z92"/>
      <c r="AB92"/>
    </row>
    <row r="93" spans="1:28" x14ac:dyDescent="0.25">
      <c r="A93" s="2">
        <v>43383</v>
      </c>
      <c r="B93" s="17">
        <v>1405</v>
      </c>
      <c r="C93" s="21" t="s">
        <v>40</v>
      </c>
      <c r="D93" s="25">
        <v>3.51</v>
      </c>
      <c r="E93" s="22">
        <f t="shared" si="14"/>
        <v>3.5039440715883678</v>
      </c>
      <c r="F9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43383.586805555555</v>
      </c>
      <c r="G93" s="6">
        <f>Table1689106[[#This Row],[Mean Value]]+$P$2</f>
        <v>3.5288202493345455</v>
      </c>
      <c r="H93" s="6">
        <f>Table1689106[[#This Row],[Mean Value]]-$P$2</f>
        <v>3.4790678938421902</v>
      </c>
      <c r="I93" s="26">
        <f>Table1689106[[#This Row],[Mean Value]]+$Q$2</f>
        <v>3.5536964270807236</v>
      </c>
      <c r="J93" s="26">
        <f>Table1689106[[#This Row],[Mean Value]]-($Q$2)</f>
        <v>3.4541917160960121</v>
      </c>
      <c r="K93" s="8">
        <f>Table1689106[[#This Row],[Mean Value]]+$R$2</f>
        <v>3.5785726048269013</v>
      </c>
      <c r="L93" s="9">
        <f>Table1689106[[#This Row],[Mean Value]]-$R$2</f>
        <v>3.4293155383498344</v>
      </c>
      <c r="M93" s="23" t="str">
        <f t="array" ref="M93">IF(OR(D93&lt;$Z$2, D93&gt;$Y$2), "Yes", "No")</f>
        <v>No</v>
      </c>
      <c r="N93" s="3"/>
      <c r="V93"/>
      <c r="W93"/>
      <c r="Z93"/>
      <c r="AB93"/>
    </row>
    <row r="94" spans="1:28" x14ac:dyDescent="0.25">
      <c r="A94" s="2">
        <v>43383</v>
      </c>
      <c r="B94" s="17">
        <v>1430</v>
      </c>
      <c r="C94" s="21" t="s">
        <v>43</v>
      </c>
      <c r="D94" s="25">
        <v>3.5</v>
      </c>
      <c r="E94" s="22">
        <f t="shared" ref="E94:E99" si="15">$O$2</f>
        <v>3.5039440715883678</v>
      </c>
      <c r="F9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43383.604166666664</v>
      </c>
      <c r="G94" s="6">
        <f>Table1689106[[#This Row],[Mean Value]]+$P$2</f>
        <v>3.5288202493345455</v>
      </c>
      <c r="H94" s="6">
        <f>Table1689106[[#This Row],[Mean Value]]-$P$2</f>
        <v>3.4790678938421902</v>
      </c>
      <c r="I94" s="26">
        <f>Table1689106[[#This Row],[Mean Value]]+$Q$2</f>
        <v>3.5536964270807236</v>
      </c>
      <c r="J94" s="26">
        <f>Table1689106[[#This Row],[Mean Value]]-($Q$2)</f>
        <v>3.4541917160960121</v>
      </c>
      <c r="K94" s="8">
        <f>Table1689106[[#This Row],[Mean Value]]+$R$2</f>
        <v>3.5785726048269013</v>
      </c>
      <c r="L94" s="9">
        <f>Table1689106[[#This Row],[Mean Value]]-$R$2</f>
        <v>3.4293155383498344</v>
      </c>
      <c r="M94" s="23" t="str">
        <f t="array" ref="M94">IF(OR(D94&lt;$Z$2, D94&gt;$Y$2), "Yes", "No")</f>
        <v>No</v>
      </c>
      <c r="N94" s="3"/>
      <c r="V94"/>
      <c r="W94"/>
      <c r="Z94"/>
      <c r="AB94"/>
    </row>
    <row r="95" spans="1:28" x14ac:dyDescent="0.25">
      <c r="A95" s="2">
        <v>43384</v>
      </c>
      <c r="B95" s="17">
        <v>630</v>
      </c>
      <c r="C95" s="21" t="s">
        <v>41</v>
      </c>
      <c r="D95" s="25">
        <v>3.52</v>
      </c>
      <c r="E95" s="22">
        <f t="shared" si="15"/>
        <v>3.5039440715883678</v>
      </c>
      <c r="F9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43384.270833333336</v>
      </c>
      <c r="G95" s="6">
        <f>Table1689106[[#This Row],[Mean Value]]+$P$2</f>
        <v>3.5288202493345455</v>
      </c>
      <c r="H95" s="6">
        <f>Table1689106[[#This Row],[Mean Value]]-$P$2</f>
        <v>3.4790678938421902</v>
      </c>
      <c r="I95" s="26">
        <f>Table1689106[[#This Row],[Mean Value]]+$Q$2</f>
        <v>3.5536964270807236</v>
      </c>
      <c r="J95" s="26">
        <f>Table1689106[[#This Row],[Mean Value]]-($Q$2)</f>
        <v>3.4541917160960121</v>
      </c>
      <c r="K95" s="8">
        <f>Table1689106[[#This Row],[Mean Value]]+$R$2</f>
        <v>3.5785726048269013</v>
      </c>
      <c r="L95" s="9">
        <f>Table1689106[[#This Row],[Mean Value]]-$R$2</f>
        <v>3.4293155383498344</v>
      </c>
      <c r="M95" s="23" t="str">
        <f t="array" ref="M95">IF(OR(D95&lt;$Z$2, D95&gt;$Y$2), "Yes", "No")</f>
        <v>No</v>
      </c>
      <c r="N95" s="3"/>
      <c r="V95"/>
      <c r="W95"/>
      <c r="Z95"/>
      <c r="AB95"/>
    </row>
    <row r="96" spans="1:28" x14ac:dyDescent="0.25">
      <c r="A96" s="2">
        <v>43384</v>
      </c>
      <c r="B96" s="17">
        <v>1155</v>
      </c>
      <c r="C96" s="21" t="s">
        <v>45</v>
      </c>
      <c r="D96" s="25">
        <v>3.5</v>
      </c>
      <c r="E96" s="22">
        <f t="shared" si="15"/>
        <v>3.5039440715883678</v>
      </c>
      <c r="F9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43384.496527777781</v>
      </c>
      <c r="G96" s="6">
        <f>Table1689106[[#This Row],[Mean Value]]+$P$2</f>
        <v>3.5288202493345455</v>
      </c>
      <c r="H96" s="6">
        <f>Table1689106[[#This Row],[Mean Value]]-$P$2</f>
        <v>3.4790678938421902</v>
      </c>
      <c r="I96" s="26">
        <f>Table1689106[[#This Row],[Mean Value]]+$Q$2</f>
        <v>3.5536964270807236</v>
      </c>
      <c r="J96" s="26">
        <f>Table1689106[[#This Row],[Mean Value]]-($Q$2)</f>
        <v>3.4541917160960121</v>
      </c>
      <c r="K96" s="8">
        <f>Table1689106[[#This Row],[Mean Value]]+$R$2</f>
        <v>3.5785726048269013</v>
      </c>
      <c r="L96" s="9">
        <f>Table1689106[[#This Row],[Mean Value]]-$R$2</f>
        <v>3.4293155383498344</v>
      </c>
      <c r="M96" s="23" t="str">
        <f t="array" ref="M96">IF(OR(D96&lt;$Z$2, D96&gt;$Y$2), "Yes", "No")</f>
        <v>No</v>
      </c>
      <c r="N96" s="3"/>
      <c r="V96"/>
      <c r="W96"/>
      <c r="Z96"/>
      <c r="AB96"/>
    </row>
    <row r="97" spans="1:28" x14ac:dyDescent="0.25">
      <c r="A97" s="2">
        <v>43384</v>
      </c>
      <c r="B97" s="17">
        <v>1352</v>
      </c>
      <c r="C97" s="21" t="s">
        <v>42</v>
      </c>
      <c r="D97" s="25">
        <v>3.52</v>
      </c>
      <c r="E97" s="22">
        <f t="shared" si="15"/>
        <v>3.5039440715883678</v>
      </c>
      <c r="F9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43384.577777777777</v>
      </c>
      <c r="G97" s="6">
        <f>Table1689106[[#This Row],[Mean Value]]+$P$2</f>
        <v>3.5288202493345455</v>
      </c>
      <c r="H97" s="6">
        <f>Table1689106[[#This Row],[Mean Value]]-$P$2</f>
        <v>3.4790678938421902</v>
      </c>
      <c r="I97" s="26">
        <f>Table1689106[[#This Row],[Mean Value]]+$Q$2</f>
        <v>3.5536964270807236</v>
      </c>
      <c r="J97" s="26">
        <f>Table1689106[[#This Row],[Mean Value]]-($Q$2)</f>
        <v>3.4541917160960121</v>
      </c>
      <c r="K97" s="8">
        <f>Table1689106[[#This Row],[Mean Value]]+$R$2</f>
        <v>3.5785726048269013</v>
      </c>
      <c r="L97" s="9">
        <f>Table1689106[[#This Row],[Mean Value]]-$R$2</f>
        <v>3.4293155383498344</v>
      </c>
      <c r="M97" s="23" t="str">
        <f t="array" ref="M97">IF(OR(D97&lt;$Z$2, D97&gt;$Y$2), "Yes", "No")</f>
        <v>No</v>
      </c>
      <c r="N97" s="3"/>
      <c r="V97"/>
      <c r="W97"/>
      <c r="Z97"/>
      <c r="AB97"/>
    </row>
    <row r="98" spans="1:28" x14ac:dyDescent="0.25">
      <c r="A98" s="2">
        <v>43384</v>
      </c>
      <c r="B98" s="17">
        <v>1448</v>
      </c>
      <c r="C98" s="21" t="s">
        <v>40</v>
      </c>
      <c r="D98" s="25">
        <v>3.5</v>
      </c>
      <c r="E98" s="22">
        <f t="shared" si="15"/>
        <v>3.5039440715883678</v>
      </c>
      <c r="F9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43384.616666666669</v>
      </c>
      <c r="G98" s="6">
        <f>Table1689106[[#This Row],[Mean Value]]+$P$2</f>
        <v>3.5288202493345455</v>
      </c>
      <c r="H98" s="6">
        <f>Table1689106[[#This Row],[Mean Value]]-$P$2</f>
        <v>3.4790678938421902</v>
      </c>
      <c r="I98" s="26">
        <f>Table1689106[[#This Row],[Mean Value]]+$Q$2</f>
        <v>3.5536964270807236</v>
      </c>
      <c r="J98" s="26">
        <f>Table1689106[[#This Row],[Mean Value]]-($Q$2)</f>
        <v>3.4541917160960121</v>
      </c>
      <c r="K98" s="8">
        <f>Table1689106[[#This Row],[Mean Value]]+$R$2</f>
        <v>3.5785726048269013</v>
      </c>
      <c r="L98" s="9">
        <f>Table1689106[[#This Row],[Mean Value]]-$R$2</f>
        <v>3.4293155383498344</v>
      </c>
      <c r="M98" s="23" t="str">
        <f t="array" ref="M98">IF(OR(D98&lt;$Z$2, D98&gt;$Y$2), "Yes", "No")</f>
        <v>No</v>
      </c>
      <c r="N98" s="3"/>
      <c r="V98"/>
      <c r="W98"/>
      <c r="Z98"/>
      <c r="AB98"/>
    </row>
    <row r="99" spans="1:28" x14ac:dyDescent="0.25">
      <c r="A99" s="2">
        <v>43384</v>
      </c>
      <c r="B99" s="17">
        <v>1644</v>
      </c>
      <c r="C99" s="21" t="s">
        <v>30</v>
      </c>
      <c r="D99" s="25">
        <v>3.5</v>
      </c>
      <c r="E99" s="22">
        <f t="shared" si="15"/>
        <v>3.5039440715883678</v>
      </c>
      <c r="F9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43384.697222222225</v>
      </c>
      <c r="G99" s="6">
        <f>Table1689106[[#This Row],[Mean Value]]+$P$2</f>
        <v>3.5288202493345455</v>
      </c>
      <c r="H99" s="6">
        <f>Table1689106[[#This Row],[Mean Value]]-$P$2</f>
        <v>3.4790678938421902</v>
      </c>
      <c r="I99" s="26">
        <f>Table1689106[[#This Row],[Mean Value]]+$Q$2</f>
        <v>3.5536964270807236</v>
      </c>
      <c r="J99" s="26">
        <f>Table1689106[[#This Row],[Mean Value]]-($Q$2)</f>
        <v>3.4541917160960121</v>
      </c>
      <c r="K99" s="8">
        <f>Table1689106[[#This Row],[Mean Value]]+$R$2</f>
        <v>3.5785726048269013</v>
      </c>
      <c r="L99" s="9">
        <f>Table1689106[[#This Row],[Mean Value]]-$R$2</f>
        <v>3.4293155383498344</v>
      </c>
      <c r="M99" s="23" t="str">
        <f t="array" ref="M99">IF(OR(D99&lt;$Z$2, D99&gt;$Y$2), "Yes", "No")</f>
        <v>No</v>
      </c>
      <c r="N99" s="3"/>
      <c r="V99"/>
      <c r="W99"/>
      <c r="Z99"/>
      <c r="AB99"/>
    </row>
    <row r="100" spans="1:28" x14ac:dyDescent="0.25">
      <c r="A100" s="2">
        <v>43385</v>
      </c>
      <c r="B100" s="17">
        <v>630</v>
      </c>
      <c r="C100" s="21" t="s">
        <v>34</v>
      </c>
      <c r="D100" s="25">
        <v>3.54</v>
      </c>
      <c r="E100" s="22">
        <f t="shared" ref="E100:E105" si="16">$O$2</f>
        <v>3.5039440715883678</v>
      </c>
      <c r="F10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43385.270833333336</v>
      </c>
      <c r="G100" s="6">
        <f>Table1689106[[#This Row],[Mean Value]]+$P$2</f>
        <v>3.5288202493345455</v>
      </c>
      <c r="H100" s="6">
        <f>Table1689106[[#This Row],[Mean Value]]-$P$2</f>
        <v>3.4790678938421902</v>
      </c>
      <c r="I100" s="26">
        <f>Table1689106[[#This Row],[Mean Value]]+$Q$2</f>
        <v>3.5536964270807236</v>
      </c>
      <c r="J100" s="26">
        <f>Table1689106[[#This Row],[Mean Value]]-($Q$2)</f>
        <v>3.4541917160960121</v>
      </c>
      <c r="K100" s="8">
        <f>Table1689106[[#This Row],[Mean Value]]+$R$2</f>
        <v>3.5785726048269013</v>
      </c>
      <c r="L100" s="9">
        <f>Table1689106[[#This Row],[Mean Value]]-$R$2</f>
        <v>3.4293155383498344</v>
      </c>
      <c r="M100" s="23" t="str">
        <f t="array" ref="M100">IF(OR(D100&lt;$Z$2, D100&gt;$Y$2), "Yes", "No")</f>
        <v>No</v>
      </c>
      <c r="N100" s="3"/>
      <c r="V100"/>
      <c r="W100"/>
      <c r="Z100"/>
      <c r="AB100"/>
    </row>
    <row r="101" spans="1:28" x14ac:dyDescent="0.25">
      <c r="A101" s="2">
        <v>43385</v>
      </c>
      <c r="B101" s="17">
        <v>1030</v>
      </c>
      <c r="C101" s="21" t="s">
        <v>35</v>
      </c>
      <c r="D101" s="25">
        <v>3.53</v>
      </c>
      <c r="E101" s="22">
        <f t="shared" si="16"/>
        <v>3.5039440715883678</v>
      </c>
      <c r="F10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43385.4375</v>
      </c>
      <c r="G101" s="6">
        <f>Table1689106[[#This Row],[Mean Value]]+$P$2</f>
        <v>3.5288202493345455</v>
      </c>
      <c r="H101" s="6">
        <f>Table1689106[[#This Row],[Mean Value]]-$P$2</f>
        <v>3.4790678938421902</v>
      </c>
      <c r="I101" s="26">
        <f>Table1689106[[#This Row],[Mean Value]]+$Q$2</f>
        <v>3.5536964270807236</v>
      </c>
      <c r="J101" s="26">
        <f>Table1689106[[#This Row],[Mean Value]]-($Q$2)</f>
        <v>3.4541917160960121</v>
      </c>
      <c r="K101" s="8">
        <f>Table1689106[[#This Row],[Mean Value]]+$R$2</f>
        <v>3.5785726048269013</v>
      </c>
      <c r="L101" s="9">
        <f>Table1689106[[#This Row],[Mean Value]]-$R$2</f>
        <v>3.4293155383498344</v>
      </c>
      <c r="M101" s="23" t="str">
        <f t="array" ref="M101">IF(OR(D101&lt;$Z$2, D101&gt;$Y$2), "Yes", "No")</f>
        <v>No</v>
      </c>
      <c r="N101" s="3"/>
      <c r="V101"/>
      <c r="W101"/>
      <c r="Z101"/>
      <c r="AB101"/>
    </row>
    <row r="102" spans="1:28" x14ac:dyDescent="0.25">
      <c r="A102" s="2">
        <v>43385</v>
      </c>
      <c r="B102" s="17">
        <v>1315</v>
      </c>
      <c r="C102" s="21" t="s">
        <v>31</v>
      </c>
      <c r="D102" s="25">
        <v>3.51</v>
      </c>
      <c r="E102" s="22">
        <f t="shared" si="16"/>
        <v>3.5039440715883678</v>
      </c>
      <c r="F10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43385.552083333336</v>
      </c>
      <c r="G102" s="6">
        <f>Table1689106[[#This Row],[Mean Value]]+$P$2</f>
        <v>3.5288202493345455</v>
      </c>
      <c r="H102" s="6">
        <f>Table1689106[[#This Row],[Mean Value]]-$P$2</f>
        <v>3.4790678938421902</v>
      </c>
      <c r="I102" s="26">
        <f>Table1689106[[#This Row],[Mean Value]]+$Q$2</f>
        <v>3.5536964270807236</v>
      </c>
      <c r="J102" s="26">
        <f>Table1689106[[#This Row],[Mean Value]]-($Q$2)</f>
        <v>3.4541917160960121</v>
      </c>
      <c r="K102" s="8">
        <f>Table1689106[[#This Row],[Mean Value]]+$R$2</f>
        <v>3.5785726048269013</v>
      </c>
      <c r="L102" s="9">
        <f>Table1689106[[#This Row],[Mean Value]]-$R$2</f>
        <v>3.4293155383498344</v>
      </c>
      <c r="M102" s="23" t="str">
        <f t="array" ref="M102">IF(OR(D102&lt;$Z$2, D102&gt;$Y$2), "Yes", "No")</f>
        <v>No</v>
      </c>
      <c r="N102" s="3"/>
      <c r="V102"/>
      <c r="W102"/>
      <c r="Z102"/>
      <c r="AB102"/>
    </row>
    <row r="103" spans="1:28" x14ac:dyDescent="0.25">
      <c r="A103" s="2">
        <v>43385</v>
      </c>
      <c r="B103" s="17">
        <v>1502</v>
      </c>
      <c r="C103" s="21" t="s">
        <v>28</v>
      </c>
      <c r="D103" s="25">
        <v>3.5</v>
      </c>
      <c r="E103" s="22">
        <f t="shared" si="16"/>
        <v>3.5039440715883678</v>
      </c>
      <c r="F10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43385.626388888886</v>
      </c>
      <c r="G103" s="6">
        <f>Table1689106[[#This Row],[Mean Value]]+$P$2</f>
        <v>3.5288202493345455</v>
      </c>
      <c r="H103" s="6">
        <f>Table1689106[[#This Row],[Mean Value]]-$P$2</f>
        <v>3.4790678938421902</v>
      </c>
      <c r="I103" s="26">
        <f>Table1689106[[#This Row],[Mean Value]]+$Q$2</f>
        <v>3.5536964270807236</v>
      </c>
      <c r="J103" s="26">
        <f>Table1689106[[#This Row],[Mean Value]]-($Q$2)</f>
        <v>3.4541917160960121</v>
      </c>
      <c r="K103" s="8">
        <f>Table1689106[[#This Row],[Mean Value]]+$R$2</f>
        <v>3.5785726048269013</v>
      </c>
      <c r="L103" s="9">
        <f>Table1689106[[#This Row],[Mean Value]]-$R$2</f>
        <v>3.4293155383498344</v>
      </c>
      <c r="M103" s="23" t="str">
        <f t="array" ref="M103">IF(OR(D103&lt;$Z$2, D103&gt;$Y$2), "Yes", "No")</f>
        <v>No</v>
      </c>
      <c r="N103" s="3"/>
      <c r="V103"/>
      <c r="W103"/>
      <c r="Z103"/>
      <c r="AB103"/>
    </row>
    <row r="104" spans="1:28" x14ac:dyDescent="0.25">
      <c r="A104" s="2">
        <v>43385</v>
      </c>
      <c r="B104" s="17">
        <v>1708</v>
      </c>
      <c r="C104" s="21" t="s">
        <v>30</v>
      </c>
      <c r="D104" s="25">
        <v>3.51</v>
      </c>
      <c r="E104" s="22">
        <f t="shared" si="16"/>
        <v>3.5039440715883678</v>
      </c>
      <c r="F10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43385.713888888888</v>
      </c>
      <c r="G104" s="6">
        <f>Table1689106[[#This Row],[Mean Value]]+$P$2</f>
        <v>3.5288202493345455</v>
      </c>
      <c r="H104" s="6">
        <f>Table1689106[[#This Row],[Mean Value]]-$P$2</f>
        <v>3.4790678938421902</v>
      </c>
      <c r="I104" s="26">
        <f>Table1689106[[#This Row],[Mean Value]]+$Q$2</f>
        <v>3.5536964270807236</v>
      </c>
      <c r="J104" s="26">
        <f>Table1689106[[#This Row],[Mean Value]]-($Q$2)</f>
        <v>3.4541917160960121</v>
      </c>
      <c r="K104" s="8">
        <f>Table1689106[[#This Row],[Mean Value]]+$R$2</f>
        <v>3.5785726048269013</v>
      </c>
      <c r="L104" s="9">
        <f>Table1689106[[#This Row],[Mean Value]]-$R$2</f>
        <v>3.4293155383498344</v>
      </c>
      <c r="M104" s="23" t="str">
        <f t="array" ref="M104">IF(OR(D104&lt;$Z$2, D104&gt;$Y$2), "Yes", "No")</f>
        <v>No</v>
      </c>
      <c r="N104" s="3"/>
      <c r="V104"/>
      <c r="W104"/>
      <c r="Z104"/>
      <c r="AB104"/>
    </row>
    <row r="105" spans="1:28" x14ac:dyDescent="0.25">
      <c r="A105" s="2">
        <v>43385</v>
      </c>
      <c r="B105" s="17">
        <v>1950</v>
      </c>
      <c r="C105" s="21" t="s">
        <v>46</v>
      </c>
      <c r="D105" s="25">
        <v>3.51</v>
      </c>
      <c r="E105" s="22">
        <f t="shared" si="16"/>
        <v>3.5039440715883678</v>
      </c>
      <c r="F10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43385.826388888891</v>
      </c>
      <c r="G105" s="6">
        <f>Table1689106[[#This Row],[Mean Value]]+$P$2</f>
        <v>3.5288202493345455</v>
      </c>
      <c r="H105" s="6">
        <f>Table1689106[[#This Row],[Mean Value]]-$P$2</f>
        <v>3.4790678938421902</v>
      </c>
      <c r="I105" s="26">
        <f>Table1689106[[#This Row],[Mean Value]]+$Q$2</f>
        <v>3.5536964270807236</v>
      </c>
      <c r="J105" s="26">
        <f>Table1689106[[#This Row],[Mean Value]]-($Q$2)</f>
        <v>3.4541917160960121</v>
      </c>
      <c r="K105" s="8">
        <f>Table1689106[[#This Row],[Mean Value]]+$R$2</f>
        <v>3.5785726048269013</v>
      </c>
      <c r="L105" s="9">
        <f>Table1689106[[#This Row],[Mean Value]]-$R$2</f>
        <v>3.4293155383498344</v>
      </c>
      <c r="M105" s="23" t="str">
        <f t="array" ref="M105">IF(OR(D105&lt;$Z$2, D105&gt;$Y$2), "Yes", "No")</f>
        <v>No</v>
      </c>
      <c r="N105" s="3"/>
      <c r="V105"/>
      <c r="W105"/>
      <c r="Z105"/>
      <c r="AB105"/>
    </row>
    <row r="106" spans="1:28" x14ac:dyDescent="0.25">
      <c r="A106" s="2">
        <v>43386</v>
      </c>
      <c r="B106" s="17">
        <v>1615</v>
      </c>
      <c r="C106" s="21" t="s">
        <v>28</v>
      </c>
      <c r="D106" s="25">
        <v>3.5</v>
      </c>
      <c r="E106" s="22">
        <f t="shared" ref="E106:E112" si="17">$O$2</f>
        <v>3.5039440715883678</v>
      </c>
      <c r="F10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43386.677083333336</v>
      </c>
      <c r="G106" s="6">
        <f>Table1689106[[#This Row],[Mean Value]]+$P$2</f>
        <v>3.5288202493345455</v>
      </c>
      <c r="H106" s="6">
        <f>Table1689106[[#This Row],[Mean Value]]-$P$2</f>
        <v>3.4790678938421902</v>
      </c>
      <c r="I106" s="26">
        <f>Table1689106[[#This Row],[Mean Value]]+$Q$2</f>
        <v>3.5536964270807236</v>
      </c>
      <c r="J106" s="26">
        <f>Table1689106[[#This Row],[Mean Value]]-($Q$2)</f>
        <v>3.4541917160960121</v>
      </c>
      <c r="K106" s="8">
        <f>Table1689106[[#This Row],[Mean Value]]+$R$2</f>
        <v>3.5785726048269013</v>
      </c>
      <c r="L106" s="9">
        <f>Table1689106[[#This Row],[Mean Value]]-$R$2</f>
        <v>3.4293155383498344</v>
      </c>
      <c r="M106" s="23" t="str">
        <f t="array" ref="M106">IF(OR(D106&lt;$Z$2, D106&gt;$Y$2), "Yes", "No")</f>
        <v>No</v>
      </c>
      <c r="N106" s="3"/>
      <c r="V106"/>
      <c r="W106"/>
      <c r="Z106"/>
      <c r="AB106"/>
    </row>
    <row r="107" spans="1:28" x14ac:dyDescent="0.25">
      <c r="A107" s="2">
        <v>43388</v>
      </c>
      <c r="B107" s="17">
        <v>710</v>
      </c>
      <c r="C107" s="21" t="s">
        <v>34</v>
      </c>
      <c r="D107" s="25">
        <v>3.55</v>
      </c>
      <c r="E107" s="22">
        <f t="shared" si="17"/>
        <v>3.5039440715883678</v>
      </c>
      <c r="F10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43388.298611111109</v>
      </c>
      <c r="G107" s="6">
        <f>Table1689106[[#This Row],[Mean Value]]+$P$2</f>
        <v>3.5288202493345455</v>
      </c>
      <c r="H107" s="6">
        <f>Table1689106[[#This Row],[Mean Value]]-$P$2</f>
        <v>3.4790678938421902</v>
      </c>
      <c r="I107" s="26">
        <f>Table1689106[[#This Row],[Mean Value]]+$Q$2</f>
        <v>3.5536964270807236</v>
      </c>
      <c r="J107" s="26">
        <f>Table1689106[[#This Row],[Mean Value]]-($Q$2)</f>
        <v>3.4541917160960121</v>
      </c>
      <c r="K107" s="8">
        <f>Table1689106[[#This Row],[Mean Value]]+$R$2</f>
        <v>3.5785726048269013</v>
      </c>
      <c r="L107" s="9">
        <f>Table1689106[[#This Row],[Mean Value]]-$R$2</f>
        <v>3.4293155383498344</v>
      </c>
      <c r="M107" s="23" t="str">
        <f t="array" ref="M107">IF(OR(D107&lt;$Z$2, D107&gt;$Y$2), "Yes", "No")</f>
        <v>No</v>
      </c>
      <c r="N107" s="3"/>
      <c r="V107"/>
      <c r="W107"/>
      <c r="Z107"/>
      <c r="AB107"/>
    </row>
    <row r="108" spans="1:28" x14ac:dyDescent="0.25">
      <c r="A108" s="2">
        <v>43388</v>
      </c>
      <c r="B108" s="17">
        <v>720</v>
      </c>
      <c r="C108" s="21" t="s">
        <v>34</v>
      </c>
      <c r="D108" s="25">
        <v>3.53</v>
      </c>
      <c r="E108" s="22">
        <f t="shared" si="17"/>
        <v>3.5039440715883678</v>
      </c>
      <c r="F10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43388.305555555555</v>
      </c>
      <c r="G108" s="6">
        <f>Table1689106[[#This Row],[Mean Value]]+$P$2</f>
        <v>3.5288202493345455</v>
      </c>
      <c r="H108" s="6">
        <f>Table1689106[[#This Row],[Mean Value]]-$P$2</f>
        <v>3.4790678938421902</v>
      </c>
      <c r="I108" s="26">
        <f>Table1689106[[#This Row],[Mean Value]]+$Q$2</f>
        <v>3.5536964270807236</v>
      </c>
      <c r="J108" s="26">
        <f>Table1689106[[#This Row],[Mean Value]]-($Q$2)</f>
        <v>3.4541917160960121</v>
      </c>
      <c r="K108" s="8">
        <f>Table1689106[[#This Row],[Mean Value]]+$R$2</f>
        <v>3.5785726048269013</v>
      </c>
      <c r="L108" s="9">
        <f>Table1689106[[#This Row],[Mean Value]]-$R$2</f>
        <v>3.4293155383498344</v>
      </c>
      <c r="M108" s="23" t="str">
        <f t="array" ref="M108">IF(OR(D108&lt;$Z$2, D108&gt;$Y$2), "Yes", "No")</f>
        <v>No</v>
      </c>
      <c r="N108" s="3"/>
      <c r="V108"/>
      <c r="W108"/>
      <c r="Z108"/>
      <c r="AB108"/>
    </row>
    <row r="109" spans="1:28" x14ac:dyDescent="0.25">
      <c r="A109" s="2">
        <v>43388</v>
      </c>
      <c r="B109" s="17">
        <v>740</v>
      </c>
      <c r="C109" s="21" t="s">
        <v>31</v>
      </c>
      <c r="D109" s="25">
        <v>3.53</v>
      </c>
      <c r="E109" s="22">
        <f t="shared" si="17"/>
        <v>3.5039440715883678</v>
      </c>
      <c r="F10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43388.319444444445</v>
      </c>
      <c r="G109" s="6">
        <f>Table1689106[[#This Row],[Mean Value]]+$P$2</f>
        <v>3.5288202493345455</v>
      </c>
      <c r="H109" s="6">
        <f>Table1689106[[#This Row],[Mean Value]]-$P$2</f>
        <v>3.4790678938421902</v>
      </c>
      <c r="I109" s="26">
        <f>Table1689106[[#This Row],[Mean Value]]+$Q$2</f>
        <v>3.5536964270807236</v>
      </c>
      <c r="J109" s="26">
        <f>Table1689106[[#This Row],[Mean Value]]-($Q$2)</f>
        <v>3.4541917160960121</v>
      </c>
      <c r="K109" s="8">
        <f>Table1689106[[#This Row],[Mean Value]]+$R$2</f>
        <v>3.5785726048269013</v>
      </c>
      <c r="L109" s="9">
        <f>Table1689106[[#This Row],[Mean Value]]-$R$2</f>
        <v>3.4293155383498344</v>
      </c>
      <c r="M109" s="23" t="str">
        <f t="array" ref="M109">IF(OR(D109&lt;$Z$2, D109&gt;$Y$2), "Yes", "No")</f>
        <v>No</v>
      </c>
      <c r="N109" s="3"/>
      <c r="V109"/>
      <c r="W109"/>
      <c r="Z109"/>
      <c r="AB109"/>
    </row>
    <row r="110" spans="1:28" x14ac:dyDescent="0.25">
      <c r="A110" s="2">
        <v>43388</v>
      </c>
      <c r="B110" s="17">
        <v>820</v>
      </c>
      <c r="C110" s="21" t="s">
        <v>47</v>
      </c>
      <c r="D110" s="25">
        <v>3.54</v>
      </c>
      <c r="E110" s="22">
        <f>$O$2</f>
        <v>3.5039440715883678</v>
      </c>
      <c r="F11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43388.347222222219</v>
      </c>
      <c r="G110" s="6">
        <f>Table1689106[[#This Row],[Mean Value]]+$P$2</f>
        <v>3.5288202493345455</v>
      </c>
      <c r="H110" s="6">
        <f>Table1689106[[#This Row],[Mean Value]]-$P$2</f>
        <v>3.4790678938421902</v>
      </c>
      <c r="I110" s="26">
        <f>Table1689106[[#This Row],[Mean Value]]+$Q$2</f>
        <v>3.5536964270807236</v>
      </c>
      <c r="J110" s="26">
        <f>Table1689106[[#This Row],[Mean Value]]-($Q$2)</f>
        <v>3.4541917160960121</v>
      </c>
      <c r="K110" s="8">
        <f>Table1689106[[#This Row],[Mean Value]]+$R$2</f>
        <v>3.5785726048269013</v>
      </c>
      <c r="L110" s="9">
        <f>Table1689106[[#This Row],[Mean Value]]-$R$2</f>
        <v>3.4293155383498344</v>
      </c>
      <c r="M110" s="23" t="str">
        <f t="array" ref="M110">IF(OR(D110&lt;$Z$2, D110&gt;$Y$2), "Yes", "No")</f>
        <v>No</v>
      </c>
      <c r="N110" s="3"/>
      <c r="V110"/>
      <c r="W110"/>
      <c r="Z110"/>
      <c r="AB110"/>
    </row>
    <row r="111" spans="1:28" x14ac:dyDescent="0.25">
      <c r="A111" s="2">
        <v>43388</v>
      </c>
      <c r="B111" s="17">
        <v>1050</v>
      </c>
      <c r="C111" s="21" t="s">
        <v>40</v>
      </c>
      <c r="D111" s="25">
        <v>3.52</v>
      </c>
      <c r="E111" s="22">
        <f t="shared" si="17"/>
        <v>3.5039440715883678</v>
      </c>
      <c r="F11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43388.451388888891</v>
      </c>
      <c r="G111" s="6">
        <f>Table1689106[[#This Row],[Mean Value]]+$P$2</f>
        <v>3.5288202493345455</v>
      </c>
      <c r="H111" s="6">
        <f>Table1689106[[#This Row],[Mean Value]]-$P$2</f>
        <v>3.4790678938421902</v>
      </c>
      <c r="I111" s="26">
        <f>Table1689106[[#This Row],[Mean Value]]+$Q$2</f>
        <v>3.5536964270807236</v>
      </c>
      <c r="J111" s="26">
        <f>Table1689106[[#This Row],[Mean Value]]-($Q$2)</f>
        <v>3.4541917160960121</v>
      </c>
      <c r="K111" s="8">
        <f>Table1689106[[#This Row],[Mean Value]]+$R$2</f>
        <v>3.5785726048269013</v>
      </c>
      <c r="L111" s="9">
        <f>Table1689106[[#This Row],[Mean Value]]-$R$2</f>
        <v>3.4293155383498344</v>
      </c>
      <c r="M111" s="23" t="str">
        <f t="array" ref="M111">IF(OR(D111&lt;$Z$2, D111&gt;$Y$2), "Yes", "No")</f>
        <v>No</v>
      </c>
      <c r="N111" s="3"/>
      <c r="V111"/>
      <c r="W111"/>
      <c r="Z111"/>
      <c r="AB111"/>
    </row>
    <row r="112" spans="1:28" x14ac:dyDescent="0.25">
      <c r="A112" s="2">
        <v>43388</v>
      </c>
      <c r="B112" s="17">
        <v>1235</v>
      </c>
      <c r="C112" s="21" t="s">
        <v>40</v>
      </c>
      <c r="D112" s="25">
        <v>3.51</v>
      </c>
      <c r="E112" s="22">
        <f t="shared" si="17"/>
        <v>3.5039440715883678</v>
      </c>
      <c r="F11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43388.524305555555</v>
      </c>
      <c r="G112" s="6">
        <f>Table1689106[[#This Row],[Mean Value]]+$P$2</f>
        <v>3.5288202493345455</v>
      </c>
      <c r="H112" s="6">
        <f>Table1689106[[#This Row],[Mean Value]]-$P$2</f>
        <v>3.4790678938421902</v>
      </c>
      <c r="I112" s="26">
        <f>Table1689106[[#This Row],[Mean Value]]+$Q$2</f>
        <v>3.5536964270807236</v>
      </c>
      <c r="J112" s="26">
        <f>Table1689106[[#This Row],[Mean Value]]-($Q$2)</f>
        <v>3.4541917160960121</v>
      </c>
      <c r="K112" s="8">
        <f>Table1689106[[#This Row],[Mean Value]]+$R$2</f>
        <v>3.5785726048269013</v>
      </c>
      <c r="L112" s="9">
        <f>Table1689106[[#This Row],[Mean Value]]-$R$2</f>
        <v>3.4293155383498344</v>
      </c>
      <c r="M112" s="23" t="str">
        <f t="array" ref="M112">IF(OR(D112&lt;$Z$2, D112&gt;$Y$2), "Yes", "No")</f>
        <v>No</v>
      </c>
      <c r="N112" s="3"/>
      <c r="V112"/>
      <c r="W112"/>
      <c r="Z112"/>
      <c r="AB112"/>
    </row>
    <row r="113" spans="1:28" x14ac:dyDescent="0.25">
      <c r="A113" s="2">
        <v>43388</v>
      </c>
      <c r="B113" s="17">
        <v>1330</v>
      </c>
      <c r="C113" s="21" t="s">
        <v>34</v>
      </c>
      <c r="D113" s="25">
        <v>3.53</v>
      </c>
      <c r="E113" s="22">
        <f t="shared" ref="E113:E118" si="18">$O$2</f>
        <v>3.5039440715883678</v>
      </c>
      <c r="F11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43388.5625</v>
      </c>
      <c r="G113" s="6">
        <f>Table1689106[[#This Row],[Mean Value]]+$P$2</f>
        <v>3.5288202493345455</v>
      </c>
      <c r="H113" s="6">
        <f>Table1689106[[#This Row],[Mean Value]]-$P$2</f>
        <v>3.4790678938421902</v>
      </c>
      <c r="I113" s="26">
        <f>Table1689106[[#This Row],[Mean Value]]+$Q$2</f>
        <v>3.5536964270807236</v>
      </c>
      <c r="J113" s="26">
        <f>Table1689106[[#This Row],[Mean Value]]-($Q$2)</f>
        <v>3.4541917160960121</v>
      </c>
      <c r="K113" s="8">
        <f>Table1689106[[#This Row],[Mean Value]]+$R$2</f>
        <v>3.5785726048269013</v>
      </c>
      <c r="L113" s="9">
        <f>Table1689106[[#This Row],[Mean Value]]-$R$2</f>
        <v>3.4293155383498344</v>
      </c>
      <c r="M113" s="23" t="str">
        <f t="array" ref="M113">IF(OR(D113&lt;$Z$2, D113&gt;$Y$2), "Yes", "No")</f>
        <v>No</v>
      </c>
      <c r="N113" s="3"/>
      <c r="V113"/>
      <c r="W113"/>
      <c r="Z113"/>
      <c r="AB113"/>
    </row>
    <row r="114" spans="1:28" x14ac:dyDescent="0.25">
      <c r="A114" s="2">
        <v>43388</v>
      </c>
      <c r="B114" s="17">
        <v>1442</v>
      </c>
      <c r="C114" s="21" t="s">
        <v>42</v>
      </c>
      <c r="D114" s="25">
        <v>3.52</v>
      </c>
      <c r="E114" s="22">
        <f t="shared" si="18"/>
        <v>3.5039440715883678</v>
      </c>
      <c r="F11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43388.612500000003</v>
      </c>
      <c r="G114" s="6">
        <f>Table1689106[[#This Row],[Mean Value]]+$P$2</f>
        <v>3.5288202493345455</v>
      </c>
      <c r="H114" s="6">
        <f>Table1689106[[#This Row],[Mean Value]]-$P$2</f>
        <v>3.4790678938421902</v>
      </c>
      <c r="I114" s="26">
        <f>Table1689106[[#This Row],[Mean Value]]+$Q$2</f>
        <v>3.5536964270807236</v>
      </c>
      <c r="J114" s="26">
        <f>Table1689106[[#This Row],[Mean Value]]-($Q$2)</f>
        <v>3.4541917160960121</v>
      </c>
      <c r="K114" s="8">
        <f>Table1689106[[#This Row],[Mean Value]]+$R$2</f>
        <v>3.5785726048269013</v>
      </c>
      <c r="L114" s="9">
        <f>Table1689106[[#This Row],[Mean Value]]-$R$2</f>
        <v>3.4293155383498344</v>
      </c>
      <c r="M114" s="23" t="str">
        <f t="array" ref="M114">IF(OR(D114&lt;$Z$2, D114&gt;$Y$2), "Yes", "No")</f>
        <v>No</v>
      </c>
      <c r="N114" s="3"/>
      <c r="V114"/>
      <c r="W114"/>
      <c r="Z114"/>
      <c r="AB114"/>
    </row>
    <row r="115" spans="1:28" x14ac:dyDescent="0.25">
      <c r="A115" s="2">
        <v>43388</v>
      </c>
      <c r="B115" s="17">
        <v>1452</v>
      </c>
      <c r="C115" s="21" t="s">
        <v>44</v>
      </c>
      <c r="D115" s="25">
        <v>3.54</v>
      </c>
      <c r="E115" s="22">
        <f t="shared" si="18"/>
        <v>3.5039440715883678</v>
      </c>
      <c r="F11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43388.619444444441</v>
      </c>
      <c r="G115" s="6">
        <f>Table1689106[[#This Row],[Mean Value]]+$P$2</f>
        <v>3.5288202493345455</v>
      </c>
      <c r="H115" s="6">
        <f>Table1689106[[#This Row],[Mean Value]]-$P$2</f>
        <v>3.4790678938421902</v>
      </c>
      <c r="I115" s="26">
        <f>Table1689106[[#This Row],[Mean Value]]+$Q$2</f>
        <v>3.5536964270807236</v>
      </c>
      <c r="J115" s="26">
        <f>Table1689106[[#This Row],[Mean Value]]-($Q$2)</f>
        <v>3.4541917160960121</v>
      </c>
      <c r="K115" s="8">
        <f>Table1689106[[#This Row],[Mean Value]]+$R$2</f>
        <v>3.5785726048269013</v>
      </c>
      <c r="L115" s="9">
        <f>Table1689106[[#This Row],[Mean Value]]-$R$2</f>
        <v>3.4293155383498344</v>
      </c>
      <c r="M115" s="23" t="str">
        <f t="array" ref="M115">IF(OR(D115&lt;$Z$2, D115&gt;$Y$2), "Yes", "No")</f>
        <v>No</v>
      </c>
      <c r="N115" s="3"/>
      <c r="V115"/>
      <c r="W115"/>
      <c r="Z115"/>
      <c r="AB115"/>
    </row>
    <row r="116" spans="1:28" x14ac:dyDescent="0.25">
      <c r="A116" s="2">
        <v>43388</v>
      </c>
      <c r="B116" s="17">
        <v>1834</v>
      </c>
      <c r="C116" s="21" t="s">
        <v>30</v>
      </c>
      <c r="D116" s="25">
        <v>3.47</v>
      </c>
      <c r="E116" s="22">
        <f t="shared" si="18"/>
        <v>3.5039440715883678</v>
      </c>
      <c r="F11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43388.773611111108</v>
      </c>
      <c r="G116" s="6">
        <f>Table1689106[[#This Row],[Mean Value]]+$P$2</f>
        <v>3.5288202493345455</v>
      </c>
      <c r="H116" s="6">
        <f>Table1689106[[#This Row],[Mean Value]]-$P$2</f>
        <v>3.4790678938421902</v>
      </c>
      <c r="I116" s="26">
        <f>Table1689106[[#This Row],[Mean Value]]+$Q$2</f>
        <v>3.5536964270807236</v>
      </c>
      <c r="J116" s="26">
        <f>Table1689106[[#This Row],[Mean Value]]-($Q$2)</f>
        <v>3.4541917160960121</v>
      </c>
      <c r="K116" s="8">
        <f>Table1689106[[#This Row],[Mean Value]]+$R$2</f>
        <v>3.5785726048269013</v>
      </c>
      <c r="L116" s="9">
        <f>Table1689106[[#This Row],[Mean Value]]-$R$2</f>
        <v>3.4293155383498344</v>
      </c>
      <c r="M116" s="23" t="str">
        <f t="array" ref="M116">IF(OR(D116&lt;$Z$2, D116&gt;$Y$2), "Yes", "No")</f>
        <v>No</v>
      </c>
      <c r="N116" s="3"/>
      <c r="V116"/>
      <c r="W116"/>
      <c r="Z116"/>
      <c r="AB116"/>
    </row>
    <row r="117" spans="1:28" x14ac:dyDescent="0.25">
      <c r="A117" s="2">
        <v>43388</v>
      </c>
      <c r="B117" s="17">
        <v>1948</v>
      </c>
      <c r="C117" s="21" t="s">
        <v>30</v>
      </c>
      <c r="D117" s="25">
        <v>3.51</v>
      </c>
      <c r="E117" s="22">
        <f t="shared" si="18"/>
        <v>3.5039440715883678</v>
      </c>
      <c r="F11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43388.824999999997</v>
      </c>
      <c r="G117" s="6">
        <f>Table1689106[[#This Row],[Mean Value]]+$P$2</f>
        <v>3.5288202493345455</v>
      </c>
      <c r="H117" s="6">
        <f>Table1689106[[#This Row],[Mean Value]]-$P$2</f>
        <v>3.4790678938421902</v>
      </c>
      <c r="I117" s="26">
        <f>Table1689106[[#This Row],[Mean Value]]+$Q$2</f>
        <v>3.5536964270807236</v>
      </c>
      <c r="J117" s="26">
        <f>Table1689106[[#This Row],[Mean Value]]-($Q$2)</f>
        <v>3.4541917160960121</v>
      </c>
      <c r="K117" s="8">
        <f>Table1689106[[#This Row],[Mean Value]]+$R$2</f>
        <v>3.5785726048269013</v>
      </c>
      <c r="L117" s="9">
        <f>Table1689106[[#This Row],[Mean Value]]-$R$2</f>
        <v>3.4293155383498344</v>
      </c>
      <c r="M117" s="23" t="str">
        <f t="array" ref="M117">IF(OR(D117&lt;$Z$2, D117&gt;$Y$2), "Yes", "No")</f>
        <v>No</v>
      </c>
      <c r="N117" s="3"/>
      <c r="V117"/>
      <c r="W117"/>
      <c r="Z117"/>
      <c r="AB117"/>
    </row>
    <row r="118" spans="1:28" x14ac:dyDescent="0.25">
      <c r="A118" s="2">
        <v>43389</v>
      </c>
      <c r="B118" s="17">
        <v>620</v>
      </c>
      <c r="C118" s="21" t="s">
        <v>34</v>
      </c>
      <c r="D118" s="25">
        <v>3.54</v>
      </c>
      <c r="E118" s="22">
        <f t="shared" si="18"/>
        <v>3.5039440715883678</v>
      </c>
      <c r="F11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43389.263888888891</v>
      </c>
      <c r="G118" s="6">
        <f>Table1689106[[#This Row],[Mean Value]]+$P$2</f>
        <v>3.5288202493345455</v>
      </c>
      <c r="H118" s="6">
        <f>Table1689106[[#This Row],[Mean Value]]-$P$2</f>
        <v>3.4790678938421902</v>
      </c>
      <c r="I118" s="26">
        <f>Table1689106[[#This Row],[Mean Value]]+$Q$2</f>
        <v>3.5536964270807236</v>
      </c>
      <c r="J118" s="26">
        <f>Table1689106[[#This Row],[Mean Value]]-($Q$2)</f>
        <v>3.4541917160960121</v>
      </c>
      <c r="K118" s="8">
        <f>Table1689106[[#This Row],[Mean Value]]+$R$2</f>
        <v>3.5785726048269013</v>
      </c>
      <c r="L118" s="9">
        <f>Table1689106[[#This Row],[Mean Value]]-$R$2</f>
        <v>3.4293155383498344</v>
      </c>
      <c r="M118" s="23" t="str">
        <f t="array" ref="M118">IF(OR(D118&lt;$Z$2, D118&gt;$Y$2), "Yes", "No")</f>
        <v>No</v>
      </c>
      <c r="N118" s="3"/>
      <c r="V118"/>
      <c r="W118"/>
      <c r="Z118"/>
      <c r="AB118"/>
    </row>
    <row r="119" spans="1:28" x14ac:dyDescent="0.25">
      <c r="A119" s="2">
        <v>43389</v>
      </c>
      <c r="B119" s="17">
        <v>715</v>
      </c>
      <c r="C119" s="21" t="s">
        <v>34</v>
      </c>
      <c r="D119" s="25">
        <v>3.54</v>
      </c>
      <c r="E119" s="22">
        <f t="shared" ref="E119:E124" si="19">$O$2</f>
        <v>3.5039440715883678</v>
      </c>
      <c r="F11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43389.302083333336</v>
      </c>
      <c r="G119" s="6">
        <f>Table1689106[[#This Row],[Mean Value]]+$P$2</f>
        <v>3.5288202493345455</v>
      </c>
      <c r="H119" s="6">
        <f>Table1689106[[#This Row],[Mean Value]]-$P$2</f>
        <v>3.4790678938421902</v>
      </c>
      <c r="I119" s="26">
        <f>Table1689106[[#This Row],[Mean Value]]+$Q$2</f>
        <v>3.5536964270807236</v>
      </c>
      <c r="J119" s="26">
        <f>Table1689106[[#This Row],[Mean Value]]-($Q$2)</f>
        <v>3.4541917160960121</v>
      </c>
      <c r="K119" s="8">
        <f>Table1689106[[#This Row],[Mean Value]]+$R$2</f>
        <v>3.5785726048269013</v>
      </c>
      <c r="L119" s="9">
        <f>Table1689106[[#This Row],[Mean Value]]-$R$2</f>
        <v>3.4293155383498344</v>
      </c>
      <c r="M119" s="23" t="str">
        <f t="array" ref="M119">IF(OR(D119&lt;$Z$2, D119&gt;$Y$2), "Yes", "No")</f>
        <v>No</v>
      </c>
      <c r="N119" s="3"/>
      <c r="V119"/>
      <c r="W119"/>
      <c r="Z119"/>
      <c r="AB119"/>
    </row>
    <row r="120" spans="1:28" x14ac:dyDescent="0.25">
      <c r="A120" s="2">
        <v>43389</v>
      </c>
      <c r="B120" s="17">
        <v>1120</v>
      </c>
      <c r="C120" s="21" t="s">
        <v>31</v>
      </c>
      <c r="D120" s="25">
        <v>3.5</v>
      </c>
      <c r="E120" s="22">
        <f t="shared" si="19"/>
        <v>3.5039440715883678</v>
      </c>
      <c r="F12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43389.472222222219</v>
      </c>
      <c r="G120" s="6">
        <f>Table1689106[[#This Row],[Mean Value]]+$P$2</f>
        <v>3.5288202493345455</v>
      </c>
      <c r="H120" s="6">
        <f>Table1689106[[#This Row],[Mean Value]]-$P$2</f>
        <v>3.4790678938421902</v>
      </c>
      <c r="I120" s="26">
        <f>Table1689106[[#This Row],[Mean Value]]+$Q$2</f>
        <v>3.5536964270807236</v>
      </c>
      <c r="J120" s="26">
        <f>Table1689106[[#This Row],[Mean Value]]-($Q$2)</f>
        <v>3.4541917160960121</v>
      </c>
      <c r="K120" s="8">
        <f>Table1689106[[#This Row],[Mean Value]]+$R$2</f>
        <v>3.5785726048269013</v>
      </c>
      <c r="L120" s="9">
        <f>Table1689106[[#This Row],[Mean Value]]-$R$2</f>
        <v>3.4293155383498344</v>
      </c>
      <c r="M120" s="23" t="str">
        <f t="array" ref="M120">IF(OR(D120&lt;$Z$2, D120&gt;$Y$2), "Yes", "No")</f>
        <v>No</v>
      </c>
      <c r="N120" s="3"/>
      <c r="V120"/>
      <c r="W120"/>
      <c r="Z120"/>
      <c r="AB120"/>
    </row>
    <row r="121" spans="1:28" x14ac:dyDescent="0.25">
      <c r="A121" s="2">
        <v>43389</v>
      </c>
      <c r="B121" s="17">
        <v>1145</v>
      </c>
      <c r="C121" s="21" t="s">
        <v>43</v>
      </c>
      <c r="D121" s="25">
        <v>3.54</v>
      </c>
      <c r="E121" s="22">
        <f t="shared" si="19"/>
        <v>3.5039440715883678</v>
      </c>
      <c r="F12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43389.489583333336</v>
      </c>
      <c r="G121" s="6">
        <f>Table1689106[[#This Row],[Mean Value]]+$P$2</f>
        <v>3.5288202493345455</v>
      </c>
      <c r="H121" s="6">
        <f>Table1689106[[#This Row],[Mean Value]]-$P$2</f>
        <v>3.4790678938421902</v>
      </c>
      <c r="I121" s="26">
        <f>Table1689106[[#This Row],[Mean Value]]+$Q$2</f>
        <v>3.5536964270807236</v>
      </c>
      <c r="J121" s="26">
        <f>Table1689106[[#This Row],[Mean Value]]-($Q$2)</f>
        <v>3.4541917160960121</v>
      </c>
      <c r="K121" s="8">
        <f>Table1689106[[#This Row],[Mean Value]]+$R$2</f>
        <v>3.5785726048269013</v>
      </c>
      <c r="L121" s="9">
        <f>Table1689106[[#This Row],[Mean Value]]-$R$2</f>
        <v>3.4293155383498344</v>
      </c>
      <c r="M121" s="23" t="str">
        <f t="array" ref="M121">IF(OR(D121&lt;$Z$2, D121&gt;$Y$2), "Yes", "No")</f>
        <v>No</v>
      </c>
      <c r="N121" s="3"/>
      <c r="V121"/>
      <c r="W121"/>
      <c r="Z121"/>
      <c r="AB121"/>
    </row>
    <row r="122" spans="1:28" x14ac:dyDescent="0.25">
      <c r="A122" s="2">
        <v>43389</v>
      </c>
      <c r="B122" s="17">
        <v>1255</v>
      </c>
      <c r="C122" s="21" t="s">
        <v>31</v>
      </c>
      <c r="D122" s="25">
        <v>3.5</v>
      </c>
      <c r="E122" s="22">
        <f t="shared" si="19"/>
        <v>3.5039440715883678</v>
      </c>
      <c r="F12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43389.538194444445</v>
      </c>
      <c r="G122" s="6">
        <f>Table1689106[[#This Row],[Mean Value]]+$P$2</f>
        <v>3.5288202493345455</v>
      </c>
      <c r="H122" s="6">
        <f>Table1689106[[#This Row],[Mean Value]]-$P$2</f>
        <v>3.4790678938421902</v>
      </c>
      <c r="I122" s="26">
        <f>Table1689106[[#This Row],[Mean Value]]+$Q$2</f>
        <v>3.5536964270807236</v>
      </c>
      <c r="J122" s="26">
        <f>Table1689106[[#This Row],[Mean Value]]-($Q$2)</f>
        <v>3.4541917160960121</v>
      </c>
      <c r="K122" s="8">
        <f>Table1689106[[#This Row],[Mean Value]]+$R$2</f>
        <v>3.5785726048269013</v>
      </c>
      <c r="L122" s="9">
        <f>Table1689106[[#This Row],[Mean Value]]-$R$2</f>
        <v>3.4293155383498344</v>
      </c>
      <c r="M122" s="23" t="str">
        <f t="array" ref="M122">IF(OR(D122&lt;$Z$2, D122&gt;$Y$2), "Yes", "No")</f>
        <v>No</v>
      </c>
      <c r="N122" s="3"/>
      <c r="V122"/>
      <c r="W122"/>
      <c r="Z122"/>
      <c r="AB122"/>
    </row>
    <row r="123" spans="1:28" x14ac:dyDescent="0.25">
      <c r="A123" s="2">
        <v>43389</v>
      </c>
      <c r="B123" s="17">
        <v>1558</v>
      </c>
      <c r="C123" s="21" t="s">
        <v>30</v>
      </c>
      <c r="D123" s="25">
        <v>3.5</v>
      </c>
      <c r="E123" s="22">
        <f t="shared" si="19"/>
        <v>3.5039440715883678</v>
      </c>
      <c r="F12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43389.665277777778</v>
      </c>
      <c r="G123" s="6">
        <f>Table1689106[[#This Row],[Mean Value]]+$P$2</f>
        <v>3.5288202493345455</v>
      </c>
      <c r="H123" s="6">
        <f>Table1689106[[#This Row],[Mean Value]]-$P$2</f>
        <v>3.4790678938421902</v>
      </c>
      <c r="I123" s="26">
        <f>Table1689106[[#This Row],[Mean Value]]+$Q$2</f>
        <v>3.5536964270807236</v>
      </c>
      <c r="J123" s="26">
        <f>Table1689106[[#This Row],[Mean Value]]-($Q$2)</f>
        <v>3.4541917160960121</v>
      </c>
      <c r="K123" s="8">
        <f>Table1689106[[#This Row],[Mean Value]]+$R$2</f>
        <v>3.5785726048269013</v>
      </c>
      <c r="L123" s="9">
        <f>Table1689106[[#This Row],[Mean Value]]-$R$2</f>
        <v>3.4293155383498344</v>
      </c>
      <c r="M123" s="23" t="str">
        <f t="array" ref="M123">IF(OR(D123&lt;$Z$2, D123&gt;$Y$2), "Yes", "No")</f>
        <v>No</v>
      </c>
      <c r="N123" s="3"/>
      <c r="V123"/>
      <c r="W123"/>
      <c r="Z123"/>
      <c r="AB123"/>
    </row>
    <row r="124" spans="1:28" x14ac:dyDescent="0.25">
      <c r="A124" s="2">
        <v>43389</v>
      </c>
      <c r="B124" s="17">
        <v>1833</v>
      </c>
      <c r="C124" s="21" t="s">
        <v>30</v>
      </c>
      <c r="D124" s="25">
        <v>3.5</v>
      </c>
      <c r="E124" s="22">
        <f t="shared" si="19"/>
        <v>3.5039440715883678</v>
      </c>
      <c r="F12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43389.772916666669</v>
      </c>
      <c r="G124" s="6">
        <f>Table1689106[[#This Row],[Mean Value]]+$P$2</f>
        <v>3.5288202493345455</v>
      </c>
      <c r="H124" s="6">
        <f>Table1689106[[#This Row],[Mean Value]]-$P$2</f>
        <v>3.4790678938421902</v>
      </c>
      <c r="I124" s="26">
        <f>Table1689106[[#This Row],[Mean Value]]+$Q$2</f>
        <v>3.5536964270807236</v>
      </c>
      <c r="J124" s="26">
        <f>Table1689106[[#This Row],[Mean Value]]-($Q$2)</f>
        <v>3.4541917160960121</v>
      </c>
      <c r="K124" s="8">
        <f>Table1689106[[#This Row],[Mean Value]]+$R$2</f>
        <v>3.5785726048269013</v>
      </c>
      <c r="L124" s="9">
        <f>Table1689106[[#This Row],[Mean Value]]-$R$2</f>
        <v>3.4293155383498344</v>
      </c>
      <c r="M124" s="23" t="str">
        <f t="array" ref="M124">IF(OR(D124&lt;$Z$2, D124&gt;$Y$2), "Yes", "No")</f>
        <v>No</v>
      </c>
      <c r="N124" s="3"/>
      <c r="V124"/>
      <c r="W124"/>
      <c r="Z124"/>
      <c r="AB124"/>
    </row>
    <row r="125" spans="1:28" x14ac:dyDescent="0.25">
      <c r="A125" s="2">
        <v>43389</v>
      </c>
      <c r="B125" s="17">
        <v>1926</v>
      </c>
      <c r="C125" s="21" t="s">
        <v>30</v>
      </c>
      <c r="D125" s="25">
        <v>3.49</v>
      </c>
      <c r="E125" s="22">
        <f t="shared" ref="E125:E130" si="20">$O$2</f>
        <v>3.5039440715883678</v>
      </c>
      <c r="F12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43389.80972222222</v>
      </c>
      <c r="G125" s="6">
        <f>Table1689106[[#This Row],[Mean Value]]+$P$2</f>
        <v>3.5288202493345455</v>
      </c>
      <c r="H125" s="6">
        <f>Table1689106[[#This Row],[Mean Value]]-$P$2</f>
        <v>3.4790678938421902</v>
      </c>
      <c r="I125" s="26">
        <f>Table1689106[[#This Row],[Mean Value]]+$Q$2</f>
        <v>3.5536964270807236</v>
      </c>
      <c r="J125" s="26">
        <f>Table1689106[[#This Row],[Mean Value]]-($Q$2)</f>
        <v>3.4541917160960121</v>
      </c>
      <c r="K125" s="8">
        <f>Table1689106[[#This Row],[Mean Value]]+$R$2</f>
        <v>3.5785726048269013</v>
      </c>
      <c r="L125" s="9">
        <f>Table1689106[[#This Row],[Mean Value]]-$R$2</f>
        <v>3.4293155383498344</v>
      </c>
      <c r="M125" s="23" t="str">
        <f t="array" ref="M125">IF(OR(D125&lt;$Z$2, D125&gt;$Y$2), "Yes", "No")</f>
        <v>No</v>
      </c>
      <c r="N125" s="3"/>
      <c r="V125"/>
      <c r="W125"/>
      <c r="Z125"/>
      <c r="AB125"/>
    </row>
    <row r="126" spans="1:28" x14ac:dyDescent="0.25">
      <c r="A126" s="2">
        <v>43389</v>
      </c>
      <c r="B126" s="17">
        <v>2003</v>
      </c>
      <c r="C126" s="21" t="s">
        <v>30</v>
      </c>
      <c r="D126" s="25">
        <v>3.52</v>
      </c>
      <c r="E126" s="22">
        <f t="shared" si="20"/>
        <v>3.5039440715883678</v>
      </c>
      <c r="F12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43389.835416666669</v>
      </c>
      <c r="G126" s="6">
        <f>Table1689106[[#This Row],[Mean Value]]+$P$2</f>
        <v>3.5288202493345455</v>
      </c>
      <c r="H126" s="6">
        <f>Table1689106[[#This Row],[Mean Value]]-$P$2</f>
        <v>3.4790678938421902</v>
      </c>
      <c r="I126" s="26">
        <f>Table1689106[[#This Row],[Mean Value]]+$Q$2</f>
        <v>3.5536964270807236</v>
      </c>
      <c r="J126" s="26">
        <f>Table1689106[[#This Row],[Mean Value]]-($Q$2)</f>
        <v>3.4541917160960121</v>
      </c>
      <c r="K126" s="8">
        <f>Table1689106[[#This Row],[Mean Value]]+$R$2</f>
        <v>3.5785726048269013</v>
      </c>
      <c r="L126" s="9">
        <f>Table1689106[[#This Row],[Mean Value]]-$R$2</f>
        <v>3.4293155383498344</v>
      </c>
      <c r="M126" s="23" t="str">
        <f t="array" ref="M126">IF(OR(D126&lt;$Z$2, D126&gt;$Y$2), "Yes", "No")</f>
        <v>No</v>
      </c>
      <c r="N126" s="3"/>
      <c r="V126"/>
      <c r="W126"/>
      <c r="Z126"/>
      <c r="AB126"/>
    </row>
    <row r="127" spans="1:28" x14ac:dyDescent="0.25">
      <c r="A127" s="2">
        <v>43390</v>
      </c>
      <c r="B127" s="17">
        <v>645</v>
      </c>
      <c r="C127" s="21" t="s">
        <v>34</v>
      </c>
      <c r="D127" s="25">
        <v>3.56</v>
      </c>
      <c r="E127" s="22">
        <f t="shared" si="20"/>
        <v>3.5039440715883678</v>
      </c>
      <c r="F12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43390.28125</v>
      </c>
      <c r="G127" s="6">
        <f>Table1689106[[#This Row],[Mean Value]]+$P$2</f>
        <v>3.5288202493345455</v>
      </c>
      <c r="H127" s="6">
        <f>Table1689106[[#This Row],[Mean Value]]-$P$2</f>
        <v>3.4790678938421902</v>
      </c>
      <c r="I127" s="26">
        <f>Table1689106[[#This Row],[Mean Value]]+$Q$2</f>
        <v>3.5536964270807236</v>
      </c>
      <c r="J127" s="26">
        <f>Table1689106[[#This Row],[Mean Value]]-($Q$2)</f>
        <v>3.4541917160960121</v>
      </c>
      <c r="K127" s="8">
        <f>Table1689106[[#This Row],[Mean Value]]+$R$2</f>
        <v>3.5785726048269013</v>
      </c>
      <c r="L127" s="9">
        <f>Table1689106[[#This Row],[Mean Value]]-$R$2</f>
        <v>3.4293155383498344</v>
      </c>
      <c r="M127" s="23" t="str">
        <f t="array" ref="M127">IF(OR(D127&lt;$Z$2, D127&gt;$Y$2), "Yes", "No")</f>
        <v>No</v>
      </c>
      <c r="N127" s="3"/>
      <c r="V127"/>
      <c r="W127"/>
      <c r="Z127"/>
      <c r="AB127"/>
    </row>
    <row r="128" spans="1:28" x14ac:dyDescent="0.25">
      <c r="A128" s="2">
        <v>43390</v>
      </c>
      <c r="B128" s="17">
        <v>750</v>
      </c>
      <c r="C128" s="21" t="s">
        <v>34</v>
      </c>
      <c r="D128" s="25">
        <v>3.55</v>
      </c>
      <c r="E128" s="22">
        <f t="shared" si="20"/>
        <v>3.5039440715883678</v>
      </c>
      <c r="F12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43390.326388888891</v>
      </c>
      <c r="G128" s="6">
        <f>Table1689106[[#This Row],[Mean Value]]+$P$2</f>
        <v>3.5288202493345455</v>
      </c>
      <c r="H128" s="6">
        <f>Table1689106[[#This Row],[Mean Value]]-$P$2</f>
        <v>3.4790678938421902</v>
      </c>
      <c r="I128" s="26">
        <f>Table1689106[[#This Row],[Mean Value]]+$Q$2</f>
        <v>3.5536964270807236</v>
      </c>
      <c r="J128" s="26">
        <f>Table1689106[[#This Row],[Mean Value]]-($Q$2)</f>
        <v>3.4541917160960121</v>
      </c>
      <c r="K128" s="8">
        <f>Table1689106[[#This Row],[Mean Value]]+$R$2</f>
        <v>3.5785726048269013</v>
      </c>
      <c r="L128" s="9">
        <f>Table1689106[[#This Row],[Mean Value]]-$R$2</f>
        <v>3.4293155383498344</v>
      </c>
      <c r="M128" s="23" t="str">
        <f t="array" ref="M128">IF(OR(D128&lt;$Z$2, D128&gt;$Y$2), "Yes", "No")</f>
        <v>No</v>
      </c>
      <c r="N128" s="3"/>
      <c r="V128"/>
      <c r="W128"/>
      <c r="Z128"/>
      <c r="AB128"/>
    </row>
    <row r="129" spans="1:28" x14ac:dyDescent="0.25">
      <c r="A129" s="2">
        <v>43390</v>
      </c>
      <c r="B129" s="17">
        <v>1015</v>
      </c>
      <c r="C129" s="21" t="s">
        <v>40</v>
      </c>
      <c r="D129" s="25">
        <v>3.56</v>
      </c>
      <c r="E129" s="22">
        <f t="shared" si="20"/>
        <v>3.5039440715883678</v>
      </c>
      <c r="F12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43390.427083333336</v>
      </c>
      <c r="G129" s="6">
        <f>Table1689106[[#This Row],[Mean Value]]+$P$2</f>
        <v>3.5288202493345455</v>
      </c>
      <c r="H129" s="6">
        <f>Table1689106[[#This Row],[Mean Value]]-$P$2</f>
        <v>3.4790678938421902</v>
      </c>
      <c r="I129" s="26">
        <f>Table1689106[[#This Row],[Mean Value]]+$Q$2</f>
        <v>3.5536964270807236</v>
      </c>
      <c r="J129" s="26">
        <f>Table1689106[[#This Row],[Mean Value]]-($Q$2)</f>
        <v>3.4541917160960121</v>
      </c>
      <c r="K129" s="8">
        <f>Table1689106[[#This Row],[Mean Value]]+$R$2</f>
        <v>3.5785726048269013</v>
      </c>
      <c r="L129" s="9">
        <f>Table1689106[[#This Row],[Mean Value]]-$R$2</f>
        <v>3.4293155383498344</v>
      </c>
      <c r="M129" s="23" t="str">
        <f t="array" ref="M129">IF(OR(D129&lt;$Z$2, D129&gt;$Y$2), "Yes", "No")</f>
        <v>No</v>
      </c>
      <c r="N129" s="3"/>
      <c r="V129"/>
      <c r="W129"/>
      <c r="Z129"/>
      <c r="AB129"/>
    </row>
    <row r="130" spans="1:28" x14ac:dyDescent="0.25">
      <c r="A130" s="2">
        <v>43390</v>
      </c>
      <c r="B130" s="17">
        <v>1244</v>
      </c>
      <c r="C130" s="21" t="s">
        <v>43</v>
      </c>
      <c r="D130" s="25">
        <v>3.57</v>
      </c>
      <c r="E130" s="22">
        <f t="shared" si="20"/>
        <v>3.5039440715883678</v>
      </c>
      <c r="F13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43390.530555555553</v>
      </c>
      <c r="G130" s="6">
        <f>Table1689106[[#This Row],[Mean Value]]+$P$2</f>
        <v>3.5288202493345455</v>
      </c>
      <c r="H130" s="6">
        <f>Table1689106[[#This Row],[Mean Value]]-$P$2</f>
        <v>3.4790678938421902</v>
      </c>
      <c r="I130" s="26">
        <f>Table1689106[[#This Row],[Mean Value]]+$Q$2</f>
        <v>3.5536964270807236</v>
      </c>
      <c r="J130" s="26">
        <f>Table1689106[[#This Row],[Mean Value]]-($Q$2)</f>
        <v>3.4541917160960121</v>
      </c>
      <c r="K130" s="8">
        <f>Table1689106[[#This Row],[Mean Value]]+$R$2</f>
        <v>3.5785726048269013</v>
      </c>
      <c r="L130" s="9">
        <f>Table1689106[[#This Row],[Mean Value]]-$R$2</f>
        <v>3.4293155383498344</v>
      </c>
      <c r="M130" s="23" t="str">
        <f t="array" ref="M130">IF(OR(D130&lt;$Z$2, D130&gt;$Y$2), "Yes", "No")</f>
        <v>No</v>
      </c>
      <c r="N130" s="3"/>
      <c r="V130"/>
      <c r="W130"/>
      <c r="Z130"/>
      <c r="AB130"/>
    </row>
    <row r="131" spans="1:28" x14ac:dyDescent="0.25">
      <c r="A131" s="2">
        <v>43390</v>
      </c>
      <c r="B131" s="17">
        <v>1250</v>
      </c>
      <c r="C131" s="21" t="s">
        <v>43</v>
      </c>
      <c r="D131" s="25">
        <v>3.57</v>
      </c>
      <c r="E131" s="22">
        <f t="shared" ref="E131:E136" si="21">$O$2</f>
        <v>3.5039440715883678</v>
      </c>
      <c r="F13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43390.534722222219</v>
      </c>
      <c r="G131" s="6">
        <f>Table1689106[[#This Row],[Mean Value]]+$P$2</f>
        <v>3.5288202493345455</v>
      </c>
      <c r="H131" s="6">
        <f>Table1689106[[#This Row],[Mean Value]]-$P$2</f>
        <v>3.4790678938421902</v>
      </c>
      <c r="I131" s="26">
        <f>Table1689106[[#This Row],[Mean Value]]+$Q$2</f>
        <v>3.5536964270807236</v>
      </c>
      <c r="J131" s="26">
        <f>Table1689106[[#This Row],[Mean Value]]-($Q$2)</f>
        <v>3.4541917160960121</v>
      </c>
      <c r="K131" s="8">
        <f>Table1689106[[#This Row],[Mean Value]]+$R$2</f>
        <v>3.5785726048269013</v>
      </c>
      <c r="L131" s="9">
        <f>Table1689106[[#This Row],[Mean Value]]-$R$2</f>
        <v>3.4293155383498344</v>
      </c>
      <c r="M131" s="23" t="str">
        <f t="array" ref="M131">IF(OR(D131&lt;$Z$2, D131&gt;$Y$2), "Yes", "No")</f>
        <v>No</v>
      </c>
      <c r="N131" s="3"/>
      <c r="V131"/>
      <c r="W131"/>
      <c r="Z131"/>
      <c r="AB131"/>
    </row>
    <row r="132" spans="1:28" x14ac:dyDescent="0.25">
      <c r="A132" s="2">
        <v>43390</v>
      </c>
      <c r="B132" s="17">
        <v>1255</v>
      </c>
      <c r="C132" s="21" t="s">
        <v>43</v>
      </c>
      <c r="D132" s="25">
        <v>3.57</v>
      </c>
      <c r="E132" s="22">
        <f t="shared" si="21"/>
        <v>3.5039440715883678</v>
      </c>
      <c r="F13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43390.538194444445</v>
      </c>
      <c r="G132" s="6">
        <f>Table1689106[[#This Row],[Mean Value]]+$P$2</f>
        <v>3.5288202493345455</v>
      </c>
      <c r="H132" s="6">
        <f>Table1689106[[#This Row],[Mean Value]]-$P$2</f>
        <v>3.4790678938421902</v>
      </c>
      <c r="I132" s="26">
        <f>Table1689106[[#This Row],[Mean Value]]+$Q$2</f>
        <v>3.5536964270807236</v>
      </c>
      <c r="J132" s="26">
        <f>Table1689106[[#This Row],[Mean Value]]-($Q$2)</f>
        <v>3.4541917160960121</v>
      </c>
      <c r="K132" s="8">
        <f>Table1689106[[#This Row],[Mean Value]]+$R$2</f>
        <v>3.5785726048269013</v>
      </c>
      <c r="L132" s="9">
        <f>Table1689106[[#This Row],[Mean Value]]-$R$2</f>
        <v>3.4293155383498344</v>
      </c>
      <c r="M132" s="23" t="str">
        <f t="array" ref="M132">IF(OR(D132&lt;$Z$2, D132&gt;$Y$2), "Yes", "No")</f>
        <v>No</v>
      </c>
      <c r="N132" s="3"/>
      <c r="V132"/>
      <c r="W132"/>
      <c r="Z132"/>
      <c r="AB132"/>
    </row>
    <row r="133" spans="1:28" x14ac:dyDescent="0.25">
      <c r="A133" s="2">
        <v>43390</v>
      </c>
      <c r="B133" s="17">
        <v>1453</v>
      </c>
      <c r="C133" s="21" t="s">
        <v>30</v>
      </c>
      <c r="D133" s="25">
        <v>3.55</v>
      </c>
      <c r="E133" s="22">
        <f t="shared" si="21"/>
        <v>3.5039440715883678</v>
      </c>
      <c r="F13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43390.620138888888</v>
      </c>
      <c r="G133" s="6">
        <f>Table1689106[[#This Row],[Mean Value]]+$P$2</f>
        <v>3.5288202493345455</v>
      </c>
      <c r="H133" s="6">
        <f>Table1689106[[#This Row],[Mean Value]]-$P$2</f>
        <v>3.4790678938421902</v>
      </c>
      <c r="I133" s="26">
        <f>Table1689106[[#This Row],[Mean Value]]+$Q$2</f>
        <v>3.5536964270807236</v>
      </c>
      <c r="J133" s="26">
        <f>Table1689106[[#This Row],[Mean Value]]-($Q$2)</f>
        <v>3.4541917160960121</v>
      </c>
      <c r="K133" s="8">
        <f>Table1689106[[#This Row],[Mean Value]]+$R$2</f>
        <v>3.5785726048269013</v>
      </c>
      <c r="L133" s="9">
        <f>Table1689106[[#This Row],[Mean Value]]-$R$2</f>
        <v>3.4293155383498344</v>
      </c>
      <c r="M133" s="23" t="str">
        <f t="array" ref="M133">IF(OR(D133&lt;$Z$2, D133&gt;$Y$2), "Yes", "No")</f>
        <v>No</v>
      </c>
      <c r="N133" s="3"/>
      <c r="V133"/>
      <c r="W133"/>
      <c r="Z133"/>
      <c r="AB133"/>
    </row>
    <row r="134" spans="1:28" x14ac:dyDescent="0.25">
      <c r="A134" s="2">
        <v>43390</v>
      </c>
      <c r="B134" s="17">
        <v>1502</v>
      </c>
      <c r="C134" s="21" t="s">
        <v>30</v>
      </c>
      <c r="D134" s="25">
        <v>3.54</v>
      </c>
      <c r="E134" s="22">
        <f t="shared" si="21"/>
        <v>3.5039440715883678</v>
      </c>
      <c r="F13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43390.626388888886</v>
      </c>
      <c r="G134" s="6">
        <f>Table1689106[[#This Row],[Mean Value]]+$P$2</f>
        <v>3.5288202493345455</v>
      </c>
      <c r="H134" s="6">
        <f>Table1689106[[#This Row],[Mean Value]]-$P$2</f>
        <v>3.4790678938421902</v>
      </c>
      <c r="I134" s="26">
        <f>Table1689106[[#This Row],[Mean Value]]+$Q$2</f>
        <v>3.5536964270807236</v>
      </c>
      <c r="J134" s="26">
        <f>Table1689106[[#This Row],[Mean Value]]-($Q$2)</f>
        <v>3.4541917160960121</v>
      </c>
      <c r="K134" s="8">
        <f>Table1689106[[#This Row],[Mean Value]]+$R$2</f>
        <v>3.5785726048269013</v>
      </c>
      <c r="L134" s="9">
        <f>Table1689106[[#This Row],[Mean Value]]-$R$2</f>
        <v>3.4293155383498344</v>
      </c>
      <c r="M134" s="23" t="str">
        <f t="array" ref="M134">IF(OR(D134&lt;$Z$2, D134&gt;$Y$2), "Yes", "No")</f>
        <v>No</v>
      </c>
      <c r="N134" s="3"/>
      <c r="V134"/>
      <c r="W134"/>
      <c r="Z134"/>
      <c r="AB134"/>
    </row>
    <row r="135" spans="1:28" x14ac:dyDescent="0.25">
      <c r="A135" s="2">
        <v>43390</v>
      </c>
      <c r="B135" s="17">
        <v>1532</v>
      </c>
      <c r="C135" s="21" t="s">
        <v>30</v>
      </c>
      <c r="D135" s="25">
        <v>3.55</v>
      </c>
      <c r="E135" s="22">
        <f t="shared" si="21"/>
        <v>3.5039440715883678</v>
      </c>
      <c r="F13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43390.647222222222</v>
      </c>
      <c r="G135" s="6">
        <f>Table1689106[[#This Row],[Mean Value]]+$P$2</f>
        <v>3.5288202493345455</v>
      </c>
      <c r="H135" s="6">
        <f>Table1689106[[#This Row],[Mean Value]]-$P$2</f>
        <v>3.4790678938421902</v>
      </c>
      <c r="I135" s="26">
        <f>Table1689106[[#This Row],[Mean Value]]+$Q$2</f>
        <v>3.5536964270807236</v>
      </c>
      <c r="J135" s="26">
        <f>Table1689106[[#This Row],[Mean Value]]-($Q$2)</f>
        <v>3.4541917160960121</v>
      </c>
      <c r="K135" s="8">
        <f>Table1689106[[#This Row],[Mean Value]]+$R$2</f>
        <v>3.5785726048269013</v>
      </c>
      <c r="L135" s="9">
        <f>Table1689106[[#This Row],[Mean Value]]-$R$2</f>
        <v>3.4293155383498344</v>
      </c>
      <c r="M135" s="23" t="str">
        <f t="array" ref="M135">IF(OR(D135&lt;$Z$2, D135&gt;$Y$2), "Yes", "No")</f>
        <v>No</v>
      </c>
      <c r="N135" s="3"/>
      <c r="V135"/>
      <c r="W135"/>
      <c r="Z135"/>
      <c r="AB135"/>
    </row>
    <row r="136" spans="1:28" x14ac:dyDescent="0.25">
      <c r="A136" s="2">
        <v>43390</v>
      </c>
      <c r="B136" s="17">
        <v>1714</v>
      </c>
      <c r="C136" s="21" t="s">
        <v>42</v>
      </c>
      <c r="D136" s="25">
        <v>3.54</v>
      </c>
      <c r="E136" s="22">
        <f t="shared" si="21"/>
        <v>3.5039440715883678</v>
      </c>
      <c r="F13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43390.718055555553</v>
      </c>
      <c r="G136" s="6">
        <f>Table1689106[[#This Row],[Mean Value]]+$P$2</f>
        <v>3.5288202493345455</v>
      </c>
      <c r="H136" s="6">
        <f>Table1689106[[#This Row],[Mean Value]]-$P$2</f>
        <v>3.4790678938421902</v>
      </c>
      <c r="I136" s="26">
        <f>Table1689106[[#This Row],[Mean Value]]+$Q$2</f>
        <v>3.5536964270807236</v>
      </c>
      <c r="J136" s="26">
        <f>Table1689106[[#This Row],[Mean Value]]-($Q$2)</f>
        <v>3.4541917160960121</v>
      </c>
      <c r="K136" s="8">
        <f>Table1689106[[#This Row],[Mean Value]]+$R$2</f>
        <v>3.5785726048269013</v>
      </c>
      <c r="L136" s="9">
        <f>Table1689106[[#This Row],[Mean Value]]-$R$2</f>
        <v>3.4293155383498344</v>
      </c>
      <c r="M136" s="23" t="str">
        <f t="array" ref="M136">IF(OR(D136&lt;$Z$2, D136&gt;$Y$2), "Yes", "No")</f>
        <v>No</v>
      </c>
      <c r="N136" s="3"/>
      <c r="V136"/>
      <c r="W136"/>
      <c r="Z136"/>
      <c r="AB136"/>
    </row>
    <row r="137" spans="1:28" x14ac:dyDescent="0.25">
      <c r="A137" s="2">
        <v>43391</v>
      </c>
      <c r="B137" s="17">
        <v>620</v>
      </c>
      <c r="C137" s="21" t="s">
        <v>35</v>
      </c>
      <c r="D137" s="25">
        <v>3.53</v>
      </c>
      <c r="E137" s="22">
        <f t="shared" ref="E137:E142" si="22">$O$2</f>
        <v>3.5039440715883678</v>
      </c>
      <c r="F13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43391.263888888891</v>
      </c>
      <c r="G137" s="6">
        <f>Table1689106[[#This Row],[Mean Value]]+$P$2</f>
        <v>3.5288202493345455</v>
      </c>
      <c r="H137" s="6">
        <f>Table1689106[[#This Row],[Mean Value]]-$P$2</f>
        <v>3.4790678938421902</v>
      </c>
      <c r="I137" s="26">
        <f>Table1689106[[#This Row],[Mean Value]]+$Q$2</f>
        <v>3.5536964270807236</v>
      </c>
      <c r="J137" s="26">
        <f>Table1689106[[#This Row],[Mean Value]]-($Q$2)</f>
        <v>3.4541917160960121</v>
      </c>
      <c r="K137" s="8">
        <f>Table1689106[[#This Row],[Mean Value]]+$R$2</f>
        <v>3.5785726048269013</v>
      </c>
      <c r="L137" s="9">
        <f>Table1689106[[#This Row],[Mean Value]]-$R$2</f>
        <v>3.4293155383498344</v>
      </c>
      <c r="M137" s="23" t="str">
        <f t="array" ref="M137">IF(OR(D137&lt;$Z$2, D137&gt;$Y$2), "Yes", "No")</f>
        <v>No</v>
      </c>
      <c r="N137" s="3"/>
      <c r="V137"/>
      <c r="W137"/>
      <c r="Z137"/>
      <c r="AB137"/>
    </row>
    <row r="138" spans="1:28" x14ac:dyDescent="0.25">
      <c r="A138" s="2">
        <v>43391</v>
      </c>
      <c r="B138" s="17">
        <v>640</v>
      </c>
      <c r="C138" s="21" t="s">
        <v>35</v>
      </c>
      <c r="D138" s="25">
        <v>3.53</v>
      </c>
      <c r="E138" s="22">
        <f t="shared" si="22"/>
        <v>3.5039440715883678</v>
      </c>
      <c r="F13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43391.277777777781</v>
      </c>
      <c r="G138" s="6">
        <f>Table1689106[[#This Row],[Mean Value]]+$P$2</f>
        <v>3.5288202493345455</v>
      </c>
      <c r="H138" s="6">
        <f>Table1689106[[#This Row],[Mean Value]]-$P$2</f>
        <v>3.4790678938421902</v>
      </c>
      <c r="I138" s="26">
        <f>Table1689106[[#This Row],[Mean Value]]+$Q$2</f>
        <v>3.5536964270807236</v>
      </c>
      <c r="J138" s="26">
        <f>Table1689106[[#This Row],[Mean Value]]-($Q$2)</f>
        <v>3.4541917160960121</v>
      </c>
      <c r="K138" s="8">
        <f>Table1689106[[#This Row],[Mean Value]]+$R$2</f>
        <v>3.5785726048269013</v>
      </c>
      <c r="L138" s="9">
        <f>Table1689106[[#This Row],[Mean Value]]-$R$2</f>
        <v>3.4293155383498344</v>
      </c>
      <c r="M138" s="23" t="str">
        <f t="array" ref="M138">IF(OR(D138&lt;$Z$2, D138&gt;$Y$2), "Yes", "No")</f>
        <v>No</v>
      </c>
      <c r="N138" s="3"/>
      <c r="V138"/>
      <c r="W138"/>
      <c r="Z138"/>
      <c r="AB138"/>
    </row>
    <row r="139" spans="1:28" x14ac:dyDescent="0.25">
      <c r="A139" s="2">
        <v>43391</v>
      </c>
      <c r="B139" s="17">
        <v>1310</v>
      </c>
      <c r="C139" s="21" t="s">
        <v>41</v>
      </c>
      <c r="D139" s="25">
        <v>3.49</v>
      </c>
      <c r="E139" s="22">
        <f t="shared" si="22"/>
        <v>3.5039440715883678</v>
      </c>
      <c r="F13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43391.548611111109</v>
      </c>
      <c r="G139" s="6">
        <f>Table1689106[[#This Row],[Mean Value]]+$P$2</f>
        <v>3.5288202493345455</v>
      </c>
      <c r="H139" s="6">
        <f>Table1689106[[#This Row],[Mean Value]]-$P$2</f>
        <v>3.4790678938421902</v>
      </c>
      <c r="I139" s="26">
        <f>Table1689106[[#This Row],[Mean Value]]+$Q$2</f>
        <v>3.5536964270807236</v>
      </c>
      <c r="J139" s="26">
        <f>Table1689106[[#This Row],[Mean Value]]-($Q$2)</f>
        <v>3.4541917160960121</v>
      </c>
      <c r="K139" s="8">
        <f>Table1689106[[#This Row],[Mean Value]]+$R$2</f>
        <v>3.5785726048269013</v>
      </c>
      <c r="L139" s="9">
        <f>Table1689106[[#This Row],[Mean Value]]-$R$2</f>
        <v>3.4293155383498344</v>
      </c>
      <c r="M139" s="23" t="str">
        <f t="array" ref="M139">IF(OR(D139&lt;$Z$2, D139&gt;$Y$2), "Yes", "No")</f>
        <v>No</v>
      </c>
      <c r="N139" s="3"/>
      <c r="V139"/>
      <c r="W139"/>
      <c r="Z139"/>
      <c r="AB139"/>
    </row>
    <row r="140" spans="1:28" x14ac:dyDescent="0.25">
      <c r="A140" s="2">
        <v>43391</v>
      </c>
      <c r="B140" s="17">
        <v>1454</v>
      </c>
      <c r="C140" s="21" t="s">
        <v>30</v>
      </c>
      <c r="D140" s="25">
        <v>3.49</v>
      </c>
      <c r="E140" s="22">
        <f t="shared" si="22"/>
        <v>3.5039440715883678</v>
      </c>
      <c r="F14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43391.620833333334</v>
      </c>
      <c r="G140" s="6">
        <f>Table1689106[[#This Row],[Mean Value]]+$P$2</f>
        <v>3.5288202493345455</v>
      </c>
      <c r="H140" s="6">
        <f>Table1689106[[#This Row],[Mean Value]]-$P$2</f>
        <v>3.4790678938421902</v>
      </c>
      <c r="I140" s="26">
        <f>Table1689106[[#This Row],[Mean Value]]+$Q$2</f>
        <v>3.5536964270807236</v>
      </c>
      <c r="J140" s="26">
        <f>Table1689106[[#This Row],[Mean Value]]-($Q$2)</f>
        <v>3.4541917160960121</v>
      </c>
      <c r="K140" s="8">
        <f>Table1689106[[#This Row],[Mean Value]]+$R$2</f>
        <v>3.5785726048269013</v>
      </c>
      <c r="L140" s="9">
        <f>Table1689106[[#This Row],[Mean Value]]-$R$2</f>
        <v>3.4293155383498344</v>
      </c>
      <c r="M140" s="23" t="str">
        <f t="array" ref="M140">IF(OR(D140&lt;$Z$2, D140&gt;$Y$2), "Yes", "No")</f>
        <v>No</v>
      </c>
      <c r="N140" s="3"/>
      <c r="V140"/>
      <c r="W140"/>
      <c r="Z140"/>
      <c r="AB140"/>
    </row>
    <row r="141" spans="1:28" x14ac:dyDescent="0.25">
      <c r="A141" s="2">
        <v>43391</v>
      </c>
      <c r="B141" s="17">
        <v>1734</v>
      </c>
      <c r="C141" s="21" t="s">
        <v>30</v>
      </c>
      <c r="D141" s="25">
        <v>3.52</v>
      </c>
      <c r="E141" s="22">
        <f t="shared" si="22"/>
        <v>3.5039440715883678</v>
      </c>
      <c r="F14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43391.731944444444</v>
      </c>
      <c r="G141" s="6">
        <f>Table1689106[[#This Row],[Mean Value]]+$P$2</f>
        <v>3.5288202493345455</v>
      </c>
      <c r="H141" s="6">
        <f>Table1689106[[#This Row],[Mean Value]]-$P$2</f>
        <v>3.4790678938421902</v>
      </c>
      <c r="I141" s="26">
        <f>Table1689106[[#This Row],[Mean Value]]+$Q$2</f>
        <v>3.5536964270807236</v>
      </c>
      <c r="J141" s="26">
        <f>Table1689106[[#This Row],[Mean Value]]-($Q$2)</f>
        <v>3.4541917160960121</v>
      </c>
      <c r="K141" s="8">
        <f>Table1689106[[#This Row],[Mean Value]]+$R$2</f>
        <v>3.5785726048269013</v>
      </c>
      <c r="L141" s="9">
        <f>Table1689106[[#This Row],[Mean Value]]-$R$2</f>
        <v>3.4293155383498344</v>
      </c>
      <c r="M141" s="23" t="str">
        <f t="array" ref="M141">IF(OR(D141&lt;$Z$2, D141&gt;$Y$2), "Yes", "No")</f>
        <v>No</v>
      </c>
      <c r="N141" s="3"/>
      <c r="V141"/>
      <c r="W141"/>
      <c r="Z141"/>
      <c r="AB141"/>
    </row>
    <row r="142" spans="1:28" x14ac:dyDescent="0.25">
      <c r="A142" s="2">
        <v>43392</v>
      </c>
      <c r="B142" s="17">
        <v>640</v>
      </c>
      <c r="C142" s="21" t="s">
        <v>34</v>
      </c>
      <c r="D142" s="25">
        <v>3.53</v>
      </c>
      <c r="E142" s="22">
        <f t="shared" si="22"/>
        <v>3.5039440715883678</v>
      </c>
      <c r="F14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43392.277777777781</v>
      </c>
      <c r="G142" s="6">
        <f>Table1689106[[#This Row],[Mean Value]]+$P$2</f>
        <v>3.5288202493345455</v>
      </c>
      <c r="H142" s="6">
        <f>Table1689106[[#This Row],[Mean Value]]-$P$2</f>
        <v>3.4790678938421902</v>
      </c>
      <c r="I142" s="26">
        <f>Table1689106[[#This Row],[Mean Value]]+$Q$2</f>
        <v>3.5536964270807236</v>
      </c>
      <c r="J142" s="26">
        <f>Table1689106[[#This Row],[Mean Value]]-($Q$2)</f>
        <v>3.4541917160960121</v>
      </c>
      <c r="K142" s="8">
        <f>Table1689106[[#This Row],[Mean Value]]+$R$2</f>
        <v>3.5785726048269013</v>
      </c>
      <c r="L142" s="9">
        <f>Table1689106[[#This Row],[Mean Value]]-$R$2</f>
        <v>3.4293155383498344</v>
      </c>
      <c r="M142" s="23" t="str">
        <f t="array" ref="M142">IF(OR(D142&lt;$Z$2, D142&gt;$Y$2), "Yes", "No")</f>
        <v>No</v>
      </c>
      <c r="N142" s="3"/>
      <c r="V142"/>
      <c r="W142"/>
      <c r="Z142"/>
      <c r="AB142"/>
    </row>
    <row r="143" spans="1:28" x14ac:dyDescent="0.25">
      <c r="A143" s="2">
        <v>43392</v>
      </c>
      <c r="B143" s="17">
        <v>750</v>
      </c>
      <c r="C143" s="21" t="s">
        <v>34</v>
      </c>
      <c r="D143" s="25">
        <v>3.54</v>
      </c>
      <c r="E143" s="22">
        <f t="shared" ref="E143:E149" si="23">$O$2</f>
        <v>3.5039440715883678</v>
      </c>
      <c r="F14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43392.326388888891</v>
      </c>
      <c r="G143" s="6">
        <f>Table1689106[[#This Row],[Mean Value]]+$P$2</f>
        <v>3.5288202493345455</v>
      </c>
      <c r="H143" s="6">
        <f>Table1689106[[#This Row],[Mean Value]]-$P$2</f>
        <v>3.4790678938421902</v>
      </c>
      <c r="I143" s="26">
        <f>Table1689106[[#This Row],[Mean Value]]+$Q$2</f>
        <v>3.5536964270807236</v>
      </c>
      <c r="J143" s="26">
        <f>Table1689106[[#This Row],[Mean Value]]-($Q$2)</f>
        <v>3.4541917160960121</v>
      </c>
      <c r="K143" s="8">
        <f>Table1689106[[#This Row],[Mean Value]]+$R$2</f>
        <v>3.5785726048269013</v>
      </c>
      <c r="L143" s="9">
        <f>Table1689106[[#This Row],[Mean Value]]-$R$2</f>
        <v>3.4293155383498344</v>
      </c>
      <c r="M143" s="23" t="str">
        <f t="array" ref="M143">IF(OR(D143&lt;$Z$2, D143&gt;$Y$2), "Yes", "No")</f>
        <v>No</v>
      </c>
      <c r="N143" s="3"/>
      <c r="V143"/>
      <c r="W143"/>
      <c r="Z143"/>
      <c r="AB143"/>
    </row>
    <row r="144" spans="1:28" x14ac:dyDescent="0.25">
      <c r="A144" s="2">
        <v>43392</v>
      </c>
      <c r="B144" s="17">
        <v>1254</v>
      </c>
      <c r="C144" s="21" t="s">
        <v>30</v>
      </c>
      <c r="D144" s="25">
        <v>3.52</v>
      </c>
      <c r="E144" s="22">
        <f t="shared" si="23"/>
        <v>3.5039440715883678</v>
      </c>
      <c r="F14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43392.537499999999</v>
      </c>
      <c r="G144" s="6">
        <f>Table1689106[[#This Row],[Mean Value]]+$P$2</f>
        <v>3.5288202493345455</v>
      </c>
      <c r="H144" s="6">
        <f>Table1689106[[#This Row],[Mean Value]]-$P$2</f>
        <v>3.4790678938421902</v>
      </c>
      <c r="I144" s="26">
        <f>Table1689106[[#This Row],[Mean Value]]+$Q$2</f>
        <v>3.5536964270807236</v>
      </c>
      <c r="J144" s="26">
        <f>Table1689106[[#This Row],[Mean Value]]-($Q$2)</f>
        <v>3.4541917160960121</v>
      </c>
      <c r="K144" s="8">
        <f>Table1689106[[#This Row],[Mean Value]]+$R$2</f>
        <v>3.5785726048269013</v>
      </c>
      <c r="L144" s="9">
        <f>Table1689106[[#This Row],[Mean Value]]-$R$2</f>
        <v>3.4293155383498344</v>
      </c>
      <c r="M144" s="23" t="str">
        <f t="array" ref="M144">IF(OR(D144&lt;$Z$2, D144&gt;$Y$2), "Yes", "No")</f>
        <v>No</v>
      </c>
      <c r="N144" s="3"/>
      <c r="V144"/>
      <c r="W144"/>
      <c r="Z144"/>
      <c r="AB144"/>
    </row>
    <row r="145" spans="1:28" x14ac:dyDescent="0.25">
      <c r="A145" s="2">
        <v>43392</v>
      </c>
      <c r="B145" s="17">
        <v>1342</v>
      </c>
      <c r="C145" s="21" t="s">
        <v>30</v>
      </c>
      <c r="D145" s="25">
        <v>3.53</v>
      </c>
      <c r="E145" s="22">
        <f t="shared" si="23"/>
        <v>3.5039440715883678</v>
      </c>
      <c r="F14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43392.570833333331</v>
      </c>
      <c r="G145" s="6">
        <f>Table1689106[[#This Row],[Mean Value]]+$P$2</f>
        <v>3.5288202493345455</v>
      </c>
      <c r="H145" s="6">
        <f>Table1689106[[#This Row],[Mean Value]]-$P$2</f>
        <v>3.4790678938421902</v>
      </c>
      <c r="I145" s="26">
        <f>Table1689106[[#This Row],[Mean Value]]+$Q$2</f>
        <v>3.5536964270807236</v>
      </c>
      <c r="J145" s="26">
        <f>Table1689106[[#This Row],[Mean Value]]-($Q$2)</f>
        <v>3.4541917160960121</v>
      </c>
      <c r="K145" s="8">
        <f>Table1689106[[#This Row],[Mean Value]]+$R$2</f>
        <v>3.5785726048269013</v>
      </c>
      <c r="L145" s="9">
        <f>Table1689106[[#This Row],[Mean Value]]-$R$2</f>
        <v>3.4293155383498344</v>
      </c>
      <c r="M145" s="23" t="str">
        <f t="array" ref="M145">IF(OR(D145&lt;$Z$2, D145&gt;$Y$2), "Yes", "No")</f>
        <v>No</v>
      </c>
      <c r="N145" s="3"/>
      <c r="V145"/>
      <c r="W145"/>
      <c r="Z145"/>
      <c r="AB145"/>
    </row>
    <row r="146" spans="1:28" x14ac:dyDescent="0.25">
      <c r="A146" s="2">
        <v>43392</v>
      </c>
      <c r="B146" s="17">
        <v>1415</v>
      </c>
      <c r="C146" s="21" t="s">
        <v>34</v>
      </c>
      <c r="D146" s="25">
        <v>3.52</v>
      </c>
      <c r="E146" s="22">
        <f t="shared" si="23"/>
        <v>3.5039440715883678</v>
      </c>
      <c r="F14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43392.59375</v>
      </c>
      <c r="G146" s="6">
        <f>Table1689106[[#This Row],[Mean Value]]+$P$2</f>
        <v>3.5288202493345455</v>
      </c>
      <c r="H146" s="6">
        <f>Table1689106[[#This Row],[Mean Value]]-$P$2</f>
        <v>3.4790678938421902</v>
      </c>
      <c r="I146" s="26">
        <f>Table1689106[[#This Row],[Mean Value]]+$Q$2</f>
        <v>3.5536964270807236</v>
      </c>
      <c r="J146" s="26">
        <f>Table1689106[[#This Row],[Mean Value]]-($Q$2)</f>
        <v>3.4541917160960121</v>
      </c>
      <c r="K146" s="8">
        <f>Table1689106[[#This Row],[Mean Value]]+$R$2</f>
        <v>3.5785726048269013</v>
      </c>
      <c r="L146" s="9">
        <f>Table1689106[[#This Row],[Mean Value]]-$R$2</f>
        <v>3.4293155383498344</v>
      </c>
      <c r="M146" s="23" t="str">
        <f t="array" ref="M146">IF(OR(D146&lt;$Z$2, D146&gt;$Y$2), "Yes", "No")</f>
        <v>No</v>
      </c>
      <c r="N146" s="3"/>
      <c r="V146"/>
      <c r="W146"/>
      <c r="Z146"/>
      <c r="AB146"/>
    </row>
    <row r="147" spans="1:28" x14ac:dyDescent="0.25">
      <c r="A147" s="2">
        <v>43392</v>
      </c>
      <c r="B147" s="17">
        <v>1727</v>
      </c>
      <c r="C147" s="21" t="s">
        <v>30</v>
      </c>
      <c r="D147" s="25">
        <v>3.5</v>
      </c>
      <c r="E147" s="22">
        <f t="shared" si="23"/>
        <v>3.5039440715883678</v>
      </c>
      <c r="F14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43392.727083333331</v>
      </c>
      <c r="G147" s="6">
        <f>Table1689106[[#This Row],[Mean Value]]+$P$2</f>
        <v>3.5288202493345455</v>
      </c>
      <c r="H147" s="6">
        <f>Table1689106[[#This Row],[Mean Value]]-$P$2</f>
        <v>3.4790678938421902</v>
      </c>
      <c r="I147" s="26">
        <f>Table1689106[[#This Row],[Mean Value]]+$Q$2</f>
        <v>3.5536964270807236</v>
      </c>
      <c r="J147" s="26">
        <f>Table1689106[[#This Row],[Mean Value]]-($Q$2)</f>
        <v>3.4541917160960121</v>
      </c>
      <c r="K147" s="8">
        <f>Table1689106[[#This Row],[Mean Value]]+$R$2</f>
        <v>3.5785726048269013</v>
      </c>
      <c r="L147" s="9">
        <f>Table1689106[[#This Row],[Mean Value]]-$R$2</f>
        <v>3.4293155383498344</v>
      </c>
      <c r="M147" s="23" t="str">
        <f t="array" ref="M147">IF(OR(D147&lt;$Z$2, D147&gt;$Y$2), "Yes", "No")</f>
        <v>No</v>
      </c>
      <c r="N147" s="3"/>
      <c r="V147"/>
      <c r="W147"/>
      <c r="Z147"/>
      <c r="AB147"/>
    </row>
    <row r="148" spans="1:28" x14ac:dyDescent="0.25">
      <c r="A148" s="2">
        <v>43393</v>
      </c>
      <c r="B148" s="17">
        <v>1354</v>
      </c>
      <c r="C148" s="21" t="s">
        <v>42</v>
      </c>
      <c r="D148" s="25">
        <v>3.49</v>
      </c>
      <c r="E148" s="22">
        <f t="shared" si="23"/>
        <v>3.5039440715883678</v>
      </c>
      <c r="F14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43393.57916666667</v>
      </c>
      <c r="G148" s="6">
        <f>Table1689106[[#This Row],[Mean Value]]+$P$2</f>
        <v>3.5288202493345455</v>
      </c>
      <c r="H148" s="6">
        <f>Table1689106[[#This Row],[Mean Value]]-$P$2</f>
        <v>3.4790678938421902</v>
      </c>
      <c r="I148" s="26">
        <f>Table1689106[[#This Row],[Mean Value]]+$Q$2</f>
        <v>3.5536964270807236</v>
      </c>
      <c r="J148" s="26">
        <f>Table1689106[[#This Row],[Mean Value]]-($Q$2)</f>
        <v>3.4541917160960121</v>
      </c>
      <c r="K148" s="8">
        <f>Table1689106[[#This Row],[Mean Value]]+$R$2</f>
        <v>3.5785726048269013</v>
      </c>
      <c r="L148" s="9">
        <f>Table1689106[[#This Row],[Mean Value]]-$R$2</f>
        <v>3.4293155383498344</v>
      </c>
      <c r="M148" s="23" t="str">
        <f t="array" ref="M148">IF(OR(D148&lt;$Z$2, D148&gt;$Y$2), "Yes", "No")</f>
        <v>No</v>
      </c>
      <c r="N148" s="3"/>
      <c r="V148"/>
      <c r="W148"/>
      <c r="Z148"/>
      <c r="AB148"/>
    </row>
    <row r="149" spans="1:28" x14ac:dyDescent="0.25">
      <c r="A149" s="2">
        <v>43393</v>
      </c>
      <c r="B149" s="17">
        <v>1410</v>
      </c>
      <c r="C149" s="21" t="s">
        <v>42</v>
      </c>
      <c r="D149" s="25">
        <v>3.49</v>
      </c>
      <c r="E149" s="22">
        <f t="shared" si="23"/>
        <v>3.5039440715883678</v>
      </c>
      <c r="F14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43393.590277777781</v>
      </c>
      <c r="G149" s="6">
        <f>Table1689106[[#This Row],[Mean Value]]+$P$2</f>
        <v>3.5288202493345455</v>
      </c>
      <c r="H149" s="6">
        <f>Table1689106[[#This Row],[Mean Value]]-$P$2</f>
        <v>3.4790678938421902</v>
      </c>
      <c r="I149" s="26">
        <f>Table1689106[[#This Row],[Mean Value]]+$Q$2</f>
        <v>3.5536964270807236</v>
      </c>
      <c r="J149" s="26">
        <f>Table1689106[[#This Row],[Mean Value]]-($Q$2)</f>
        <v>3.4541917160960121</v>
      </c>
      <c r="K149" s="8">
        <f>Table1689106[[#This Row],[Mean Value]]+$R$2</f>
        <v>3.5785726048269013</v>
      </c>
      <c r="L149" s="9">
        <f>Table1689106[[#This Row],[Mean Value]]-$R$2</f>
        <v>3.4293155383498344</v>
      </c>
      <c r="M149" s="23" t="str">
        <f t="array" ref="M149">IF(OR(D149&lt;$Z$2, D149&gt;$Y$2), "Yes", "No")</f>
        <v>No</v>
      </c>
      <c r="N149" s="3"/>
      <c r="V149"/>
      <c r="W149"/>
      <c r="Z149"/>
      <c r="AB149"/>
    </row>
    <row r="150" spans="1:28" x14ac:dyDescent="0.25">
      <c r="A150" s="2">
        <v>43393</v>
      </c>
      <c r="B150" s="17">
        <v>1501</v>
      </c>
      <c r="C150" s="21" t="s">
        <v>44</v>
      </c>
      <c r="D150" s="25">
        <v>3.49</v>
      </c>
      <c r="E150" s="22">
        <f t="shared" ref="E150:E155" si="24">$O$2</f>
        <v>3.5039440715883678</v>
      </c>
      <c r="F15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43393.625694444447</v>
      </c>
      <c r="G150" s="6">
        <f>Table1689106[[#This Row],[Mean Value]]+$P$2</f>
        <v>3.5288202493345455</v>
      </c>
      <c r="H150" s="6">
        <f>Table1689106[[#This Row],[Mean Value]]-$P$2</f>
        <v>3.4790678938421902</v>
      </c>
      <c r="I150" s="26">
        <f>Table1689106[[#This Row],[Mean Value]]+$Q$2</f>
        <v>3.5536964270807236</v>
      </c>
      <c r="J150" s="26">
        <f>Table1689106[[#This Row],[Mean Value]]-($Q$2)</f>
        <v>3.4541917160960121</v>
      </c>
      <c r="K150" s="8">
        <f>Table1689106[[#This Row],[Mean Value]]+$R$2</f>
        <v>3.5785726048269013</v>
      </c>
      <c r="L150" s="9">
        <f>Table1689106[[#This Row],[Mean Value]]-$R$2</f>
        <v>3.4293155383498344</v>
      </c>
      <c r="M150" s="23" t="str">
        <f t="array" ref="M150">IF(OR(D150&lt;$Z$2, D150&gt;$Y$2), "Yes", "No")</f>
        <v>No</v>
      </c>
      <c r="N150" s="3"/>
      <c r="V150"/>
      <c r="W150"/>
      <c r="Z150"/>
      <c r="AB150"/>
    </row>
    <row r="151" spans="1:28" x14ac:dyDescent="0.25">
      <c r="A151" s="2">
        <v>43393</v>
      </c>
      <c r="B151" s="17">
        <v>1519</v>
      </c>
      <c r="C151" s="21" t="s">
        <v>42</v>
      </c>
      <c r="D151" s="25">
        <v>3.49</v>
      </c>
      <c r="E151" s="22">
        <f t="shared" si="24"/>
        <v>3.5039440715883678</v>
      </c>
      <c r="F15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43393.638194444444</v>
      </c>
      <c r="G151" s="6">
        <f>Table1689106[[#This Row],[Mean Value]]+$P$2</f>
        <v>3.5288202493345455</v>
      </c>
      <c r="H151" s="6">
        <f>Table1689106[[#This Row],[Mean Value]]-$P$2</f>
        <v>3.4790678938421902</v>
      </c>
      <c r="I151" s="26">
        <f>Table1689106[[#This Row],[Mean Value]]+$Q$2</f>
        <v>3.5536964270807236</v>
      </c>
      <c r="J151" s="26">
        <f>Table1689106[[#This Row],[Mean Value]]-($Q$2)</f>
        <v>3.4541917160960121</v>
      </c>
      <c r="K151" s="8">
        <f>Table1689106[[#This Row],[Mean Value]]+$R$2</f>
        <v>3.5785726048269013</v>
      </c>
      <c r="L151" s="9">
        <f>Table1689106[[#This Row],[Mean Value]]-$R$2</f>
        <v>3.4293155383498344</v>
      </c>
      <c r="M151" s="23" t="str">
        <f t="array" ref="M151">IF(OR(D151&lt;$Z$2, D151&gt;$Y$2), "Yes", "No")</f>
        <v>No</v>
      </c>
      <c r="N151" s="3"/>
      <c r="V151"/>
      <c r="W151"/>
      <c r="Z151"/>
      <c r="AB151"/>
    </row>
    <row r="152" spans="1:28" x14ac:dyDescent="0.25">
      <c r="A152" s="2">
        <v>43393</v>
      </c>
      <c r="B152" s="17">
        <v>1639</v>
      </c>
      <c r="C152" s="21" t="s">
        <v>42</v>
      </c>
      <c r="D152" s="25">
        <v>3.49</v>
      </c>
      <c r="E152" s="22">
        <f t="shared" si="24"/>
        <v>3.5039440715883678</v>
      </c>
      <c r="F15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43393.693749999999</v>
      </c>
      <c r="G152" s="6">
        <f>Table1689106[[#This Row],[Mean Value]]+$P$2</f>
        <v>3.5288202493345455</v>
      </c>
      <c r="H152" s="6">
        <f>Table1689106[[#This Row],[Mean Value]]-$P$2</f>
        <v>3.4790678938421902</v>
      </c>
      <c r="I152" s="26">
        <f>Table1689106[[#This Row],[Mean Value]]+$Q$2</f>
        <v>3.5536964270807236</v>
      </c>
      <c r="J152" s="26">
        <f>Table1689106[[#This Row],[Mean Value]]-($Q$2)</f>
        <v>3.4541917160960121</v>
      </c>
      <c r="K152" s="8">
        <f>Table1689106[[#This Row],[Mean Value]]+$R$2</f>
        <v>3.5785726048269013</v>
      </c>
      <c r="L152" s="9">
        <f>Table1689106[[#This Row],[Mean Value]]-$R$2</f>
        <v>3.4293155383498344</v>
      </c>
      <c r="M152" s="23" t="str">
        <f t="array" ref="M152">IF(OR(D152&lt;$Z$2, D152&gt;$Y$2), "Yes", "No")</f>
        <v>No</v>
      </c>
      <c r="N152" s="3"/>
      <c r="V152"/>
      <c r="W152"/>
      <c r="Z152"/>
      <c r="AB152"/>
    </row>
    <row r="153" spans="1:28" x14ac:dyDescent="0.25">
      <c r="A153" s="2">
        <v>43393</v>
      </c>
      <c r="B153" s="17">
        <v>1814</v>
      </c>
      <c r="C153" s="21" t="s">
        <v>30</v>
      </c>
      <c r="D153" s="25">
        <v>3.47</v>
      </c>
      <c r="E153" s="22">
        <f t="shared" si="24"/>
        <v>3.5039440715883678</v>
      </c>
      <c r="F15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43393.759722222225</v>
      </c>
      <c r="G153" s="6">
        <f>Table1689106[[#This Row],[Mean Value]]+$P$2</f>
        <v>3.5288202493345455</v>
      </c>
      <c r="H153" s="6">
        <f>Table1689106[[#This Row],[Mean Value]]-$P$2</f>
        <v>3.4790678938421902</v>
      </c>
      <c r="I153" s="26">
        <f>Table1689106[[#This Row],[Mean Value]]+$Q$2</f>
        <v>3.5536964270807236</v>
      </c>
      <c r="J153" s="26">
        <f>Table1689106[[#This Row],[Mean Value]]-($Q$2)</f>
        <v>3.4541917160960121</v>
      </c>
      <c r="K153" s="8">
        <f>Table1689106[[#This Row],[Mean Value]]+$R$2</f>
        <v>3.5785726048269013</v>
      </c>
      <c r="L153" s="9">
        <f>Table1689106[[#This Row],[Mean Value]]-$R$2</f>
        <v>3.4293155383498344</v>
      </c>
      <c r="M153" s="23" t="str">
        <f t="array" ref="M153">IF(OR(D153&lt;$Z$2, D153&gt;$Y$2), "Yes", "No")</f>
        <v>No</v>
      </c>
      <c r="N153" s="3"/>
      <c r="V153"/>
      <c r="W153"/>
      <c r="Z153"/>
      <c r="AB153"/>
    </row>
    <row r="154" spans="1:28" x14ac:dyDescent="0.25">
      <c r="A154" s="2">
        <v>43395</v>
      </c>
      <c r="B154" s="17">
        <v>640</v>
      </c>
      <c r="C154" s="21" t="s">
        <v>34</v>
      </c>
      <c r="D154" s="25">
        <v>3.57</v>
      </c>
      <c r="E154" s="22">
        <f t="shared" si="24"/>
        <v>3.5039440715883678</v>
      </c>
      <c r="F15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43395.277777777781</v>
      </c>
      <c r="G154" s="6">
        <f>Table1689106[[#This Row],[Mean Value]]+$P$2</f>
        <v>3.5288202493345455</v>
      </c>
      <c r="H154" s="6">
        <f>Table1689106[[#This Row],[Mean Value]]-$P$2</f>
        <v>3.4790678938421902</v>
      </c>
      <c r="I154" s="26">
        <f>Table1689106[[#This Row],[Mean Value]]+$Q$2</f>
        <v>3.5536964270807236</v>
      </c>
      <c r="J154" s="26">
        <f>Table1689106[[#This Row],[Mean Value]]-($Q$2)</f>
        <v>3.4541917160960121</v>
      </c>
      <c r="K154" s="8">
        <f>Table1689106[[#This Row],[Mean Value]]+$R$2</f>
        <v>3.5785726048269013</v>
      </c>
      <c r="L154" s="9">
        <f>Table1689106[[#This Row],[Mean Value]]-$R$2</f>
        <v>3.4293155383498344</v>
      </c>
      <c r="M154" s="23" t="str">
        <f t="array" ref="M154">IF(OR(D154&lt;$Z$2, D154&gt;$Y$2), "Yes", "No")</f>
        <v>No</v>
      </c>
      <c r="N154" s="3"/>
      <c r="V154"/>
      <c r="W154"/>
      <c r="Z154"/>
      <c r="AB154"/>
    </row>
    <row r="155" spans="1:28" x14ac:dyDescent="0.25">
      <c r="A155" s="2">
        <v>43395</v>
      </c>
      <c r="B155" s="17">
        <v>740</v>
      </c>
      <c r="C155" s="21" t="s">
        <v>36</v>
      </c>
      <c r="D155" s="25">
        <v>3.55</v>
      </c>
      <c r="E155" s="22">
        <f t="shared" si="24"/>
        <v>3.5039440715883678</v>
      </c>
      <c r="F15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43395.319444444445</v>
      </c>
      <c r="G155" s="6">
        <f>Table1689106[[#This Row],[Mean Value]]+$P$2</f>
        <v>3.5288202493345455</v>
      </c>
      <c r="H155" s="6">
        <f>Table1689106[[#This Row],[Mean Value]]-$P$2</f>
        <v>3.4790678938421902</v>
      </c>
      <c r="I155" s="26">
        <f>Table1689106[[#This Row],[Mean Value]]+$Q$2</f>
        <v>3.5536964270807236</v>
      </c>
      <c r="J155" s="26">
        <f>Table1689106[[#This Row],[Mean Value]]-($Q$2)</f>
        <v>3.4541917160960121</v>
      </c>
      <c r="K155" s="8">
        <f>Table1689106[[#This Row],[Mean Value]]+$R$2</f>
        <v>3.5785726048269013</v>
      </c>
      <c r="L155" s="9">
        <f>Table1689106[[#This Row],[Mean Value]]-$R$2</f>
        <v>3.4293155383498344</v>
      </c>
      <c r="M155" s="23" t="str">
        <f t="array" ref="M155">IF(OR(D155&lt;$Z$2, D155&gt;$Y$2), "Yes", "No")</f>
        <v>No</v>
      </c>
      <c r="N155" s="3"/>
      <c r="V155"/>
      <c r="W155"/>
      <c r="Z155"/>
      <c r="AB155"/>
    </row>
    <row r="156" spans="1:28" x14ac:dyDescent="0.25">
      <c r="A156" s="2">
        <v>43395</v>
      </c>
      <c r="B156" s="17">
        <v>935</v>
      </c>
      <c r="C156" s="21" t="s">
        <v>45</v>
      </c>
      <c r="D156" s="25">
        <v>3.54</v>
      </c>
      <c r="E156" s="22">
        <f>$O$2</f>
        <v>3.5039440715883678</v>
      </c>
      <c r="F15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43395.399305555555</v>
      </c>
      <c r="G156" s="6">
        <f>Table1689106[[#This Row],[Mean Value]]+$P$2</f>
        <v>3.5288202493345455</v>
      </c>
      <c r="H156" s="6">
        <f>Table1689106[[#This Row],[Mean Value]]-$P$2</f>
        <v>3.4790678938421902</v>
      </c>
      <c r="I156" s="26">
        <f>Table1689106[[#This Row],[Mean Value]]+$Q$2</f>
        <v>3.5536964270807236</v>
      </c>
      <c r="J156" s="26">
        <f>Table1689106[[#This Row],[Mean Value]]-($Q$2)</f>
        <v>3.4541917160960121</v>
      </c>
      <c r="K156" s="8">
        <f>Table1689106[[#This Row],[Mean Value]]+$R$2</f>
        <v>3.5785726048269013</v>
      </c>
      <c r="L156" s="9">
        <f>Table1689106[[#This Row],[Mean Value]]-$R$2</f>
        <v>3.4293155383498344</v>
      </c>
      <c r="M156" s="23" t="str">
        <f t="array" ref="M156">IF(OR(D156&lt;$Z$2, D156&gt;$Y$2), "Yes", "No")</f>
        <v>No</v>
      </c>
      <c r="N156" s="3"/>
      <c r="V156"/>
      <c r="W156"/>
      <c r="Z156"/>
      <c r="AB156"/>
    </row>
    <row r="157" spans="1:28" x14ac:dyDescent="0.25">
      <c r="A157" s="2">
        <v>43395</v>
      </c>
      <c r="B157" s="17">
        <v>1205</v>
      </c>
      <c r="C157" s="21" t="s">
        <v>30</v>
      </c>
      <c r="D157" s="25">
        <v>3.52</v>
      </c>
      <c r="E157" s="22">
        <f>$O$2</f>
        <v>3.5039440715883678</v>
      </c>
      <c r="F15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43395.503472222219</v>
      </c>
      <c r="G157" s="6">
        <f>Table1689106[[#This Row],[Mean Value]]+$P$2</f>
        <v>3.5288202493345455</v>
      </c>
      <c r="H157" s="6">
        <f>Table1689106[[#This Row],[Mean Value]]-$P$2</f>
        <v>3.4790678938421902</v>
      </c>
      <c r="I157" s="26">
        <f>Table1689106[[#This Row],[Mean Value]]+$Q$2</f>
        <v>3.5536964270807236</v>
      </c>
      <c r="J157" s="26">
        <f>Table1689106[[#This Row],[Mean Value]]-($Q$2)</f>
        <v>3.4541917160960121</v>
      </c>
      <c r="K157" s="8">
        <f>Table1689106[[#This Row],[Mean Value]]+$R$2</f>
        <v>3.5785726048269013</v>
      </c>
      <c r="L157" s="9">
        <f>Table1689106[[#This Row],[Mean Value]]-$R$2</f>
        <v>3.4293155383498344</v>
      </c>
      <c r="M157" s="23" t="str">
        <f t="array" ref="M157">IF(OR(D157&lt;$Z$2, D157&gt;$Y$2), "Yes", "No")</f>
        <v>No</v>
      </c>
      <c r="N157" s="3"/>
      <c r="V157"/>
      <c r="W157"/>
      <c r="Z157"/>
      <c r="AB157"/>
    </row>
    <row r="158" spans="1:28" x14ac:dyDescent="0.25">
      <c r="A158" s="2">
        <v>43395</v>
      </c>
      <c r="B158" s="17">
        <v>1314</v>
      </c>
      <c r="C158" s="21" t="s">
        <v>42</v>
      </c>
      <c r="D158" s="25">
        <v>3.51</v>
      </c>
      <c r="E158" s="22">
        <f>$O$2</f>
        <v>3.5039440715883678</v>
      </c>
      <c r="F15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43395.551388888889</v>
      </c>
      <c r="G158" s="6">
        <f>Table1689106[[#This Row],[Mean Value]]+$P$2</f>
        <v>3.5288202493345455</v>
      </c>
      <c r="H158" s="6">
        <f>Table1689106[[#This Row],[Mean Value]]-$P$2</f>
        <v>3.4790678938421902</v>
      </c>
      <c r="I158" s="26">
        <f>Table1689106[[#This Row],[Mean Value]]+$Q$2</f>
        <v>3.5536964270807236</v>
      </c>
      <c r="J158" s="26">
        <f>Table1689106[[#This Row],[Mean Value]]-($Q$2)</f>
        <v>3.4541917160960121</v>
      </c>
      <c r="K158" s="8">
        <f>Table1689106[[#This Row],[Mean Value]]+$R$2</f>
        <v>3.5785726048269013</v>
      </c>
      <c r="L158" s="9">
        <f>Table1689106[[#This Row],[Mean Value]]-$R$2</f>
        <v>3.4293155383498344</v>
      </c>
      <c r="M158" s="23" t="str">
        <f t="array" ref="M158">IF(OR(D158&lt;$Z$2, D158&gt;$Y$2), "Yes", "No")</f>
        <v>No</v>
      </c>
      <c r="N158" s="3"/>
      <c r="V158"/>
      <c r="W158"/>
      <c r="Z158"/>
      <c r="AB158"/>
    </row>
    <row r="159" spans="1:28" x14ac:dyDescent="0.25">
      <c r="A159" s="2">
        <v>43395</v>
      </c>
      <c r="B159" s="17">
        <v>1503</v>
      </c>
      <c r="C159" s="21" t="s">
        <v>30</v>
      </c>
      <c r="D159" s="25">
        <v>3.5</v>
      </c>
      <c r="E159" s="22">
        <f>$O$2</f>
        <v>3.5039440715883678</v>
      </c>
      <c r="F15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43395.627083333333</v>
      </c>
      <c r="G159" s="6">
        <f>Table1689106[[#This Row],[Mean Value]]+$P$2</f>
        <v>3.5288202493345455</v>
      </c>
      <c r="H159" s="6">
        <f>Table1689106[[#This Row],[Mean Value]]-$P$2</f>
        <v>3.4790678938421902</v>
      </c>
      <c r="I159" s="26">
        <f>Table1689106[[#This Row],[Mean Value]]+$Q$2</f>
        <v>3.5536964270807236</v>
      </c>
      <c r="J159" s="26">
        <f>Table1689106[[#This Row],[Mean Value]]-($Q$2)</f>
        <v>3.4541917160960121</v>
      </c>
      <c r="K159" s="8">
        <f>Table1689106[[#This Row],[Mean Value]]+$R$2</f>
        <v>3.5785726048269013</v>
      </c>
      <c r="L159" s="9">
        <f>Table1689106[[#This Row],[Mean Value]]-$R$2</f>
        <v>3.4293155383498344</v>
      </c>
      <c r="M159" s="23" t="str">
        <f t="array" ref="M159">IF(OR(D159&lt;$Z$2, D159&gt;$Y$2), "Yes", "No")</f>
        <v>No</v>
      </c>
      <c r="N159" s="3"/>
      <c r="V159"/>
      <c r="W159"/>
      <c r="Z159"/>
      <c r="AB159"/>
    </row>
    <row r="160" spans="1:28" x14ac:dyDescent="0.25">
      <c r="A160" s="2">
        <v>43395</v>
      </c>
      <c r="B160" s="17">
        <v>1712</v>
      </c>
      <c r="C160" s="21" t="s">
        <v>30</v>
      </c>
      <c r="D160" s="25">
        <v>3.52</v>
      </c>
      <c r="E160" s="22">
        <f>$O$2</f>
        <v>3.5039440715883678</v>
      </c>
      <c r="F16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43395.716666666667</v>
      </c>
      <c r="G160" s="6">
        <f>Table1689106[[#This Row],[Mean Value]]+$P$2</f>
        <v>3.5288202493345455</v>
      </c>
      <c r="H160" s="6">
        <f>Table1689106[[#This Row],[Mean Value]]-$P$2</f>
        <v>3.4790678938421902</v>
      </c>
      <c r="I160" s="26">
        <f>Table1689106[[#This Row],[Mean Value]]+$Q$2</f>
        <v>3.5536964270807236</v>
      </c>
      <c r="J160" s="26">
        <f>Table1689106[[#This Row],[Mean Value]]-($Q$2)</f>
        <v>3.4541917160960121</v>
      </c>
      <c r="K160" s="8">
        <f>Table1689106[[#This Row],[Mean Value]]+$R$2</f>
        <v>3.5785726048269013</v>
      </c>
      <c r="L160" s="9">
        <f>Table1689106[[#This Row],[Mean Value]]-$R$2</f>
        <v>3.4293155383498344</v>
      </c>
      <c r="M160" s="23" t="str">
        <f t="array" ref="M160">IF(OR(D160&lt;$Z$2, D160&gt;$Y$2), "Yes", "No")</f>
        <v>No</v>
      </c>
      <c r="N160" s="3"/>
      <c r="V160"/>
      <c r="W160"/>
      <c r="Z160"/>
      <c r="AB160"/>
    </row>
    <row r="161" spans="1:28" x14ac:dyDescent="0.25">
      <c r="A161" s="2">
        <v>43396</v>
      </c>
      <c r="B161" s="17">
        <v>624</v>
      </c>
      <c r="C161" s="21" t="s">
        <v>36</v>
      </c>
      <c r="D161" s="25">
        <v>3.54</v>
      </c>
      <c r="E161" s="22">
        <f t="shared" ref="E161:E162" si="25">$O$2</f>
        <v>3.5039440715883678</v>
      </c>
      <c r="F16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43396.26666666667</v>
      </c>
      <c r="G161" s="6">
        <f>Table1689106[[#This Row],[Mean Value]]+$P$2</f>
        <v>3.5288202493345455</v>
      </c>
      <c r="H161" s="6">
        <f>Table1689106[[#This Row],[Mean Value]]-$P$2</f>
        <v>3.4790678938421902</v>
      </c>
      <c r="I161" s="26">
        <f>Table1689106[[#This Row],[Mean Value]]+$Q$2</f>
        <v>3.5536964270807236</v>
      </c>
      <c r="J161" s="26">
        <f>Table1689106[[#This Row],[Mean Value]]-($Q$2)</f>
        <v>3.4541917160960121</v>
      </c>
      <c r="K161" s="8">
        <f>Table1689106[[#This Row],[Mean Value]]+$R$2</f>
        <v>3.5785726048269013</v>
      </c>
      <c r="L161" s="9">
        <f>Table1689106[[#This Row],[Mean Value]]-$R$2</f>
        <v>3.4293155383498344</v>
      </c>
      <c r="M161" s="23" t="str">
        <f t="array" ref="M161">IF(OR(D161&lt;$Z$2, D161&gt;$Y$2), "Yes", "No")</f>
        <v>No</v>
      </c>
      <c r="N161" s="3"/>
      <c r="V161"/>
      <c r="W161"/>
      <c r="Z161"/>
      <c r="AB161"/>
    </row>
    <row r="162" spans="1:28" x14ac:dyDescent="0.25">
      <c r="A162" s="2">
        <v>43396</v>
      </c>
      <c r="B162" s="17">
        <v>725</v>
      </c>
      <c r="C162" s="21" t="s">
        <v>31</v>
      </c>
      <c r="D162" s="25">
        <v>3.54</v>
      </c>
      <c r="E162" s="22">
        <f t="shared" si="25"/>
        <v>3.5039440715883678</v>
      </c>
      <c r="F16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43396.309027777781</v>
      </c>
      <c r="G162" s="6">
        <f>Table1689106[[#This Row],[Mean Value]]+$P$2</f>
        <v>3.5288202493345455</v>
      </c>
      <c r="H162" s="6">
        <f>Table1689106[[#This Row],[Mean Value]]-$P$2</f>
        <v>3.4790678938421902</v>
      </c>
      <c r="I162" s="26">
        <f>Table1689106[[#This Row],[Mean Value]]+$Q$2</f>
        <v>3.5536964270807236</v>
      </c>
      <c r="J162" s="26">
        <f>Table1689106[[#This Row],[Mean Value]]-($Q$2)</f>
        <v>3.4541917160960121</v>
      </c>
      <c r="K162" s="8">
        <f>Table1689106[[#This Row],[Mean Value]]+$R$2</f>
        <v>3.5785726048269013</v>
      </c>
      <c r="L162" s="9">
        <f>Table1689106[[#This Row],[Mean Value]]-$R$2</f>
        <v>3.4293155383498344</v>
      </c>
      <c r="M162" s="23" t="str">
        <f t="array" ref="M162">IF(OR(D162&lt;$Z$2, D162&gt;$Y$2), "Yes", "No")</f>
        <v>No</v>
      </c>
      <c r="N162" s="3"/>
      <c r="V162"/>
      <c r="W162"/>
      <c r="Z162"/>
      <c r="AB162"/>
    </row>
    <row r="163" spans="1:28" x14ac:dyDescent="0.25">
      <c r="A163" s="2">
        <v>43396</v>
      </c>
      <c r="B163" s="17">
        <v>1210</v>
      </c>
      <c r="C163" s="21" t="s">
        <v>30</v>
      </c>
      <c r="D163" s="25">
        <v>3.54</v>
      </c>
      <c r="E163" s="22">
        <f t="shared" ref="E163:E168" si="26">$O$2</f>
        <v>3.5039440715883678</v>
      </c>
      <c r="F16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43396.506944444445</v>
      </c>
      <c r="G163" s="6">
        <f>Table1689106[[#This Row],[Mean Value]]+$P$2</f>
        <v>3.5288202493345455</v>
      </c>
      <c r="H163" s="6">
        <f>Table1689106[[#This Row],[Mean Value]]-$P$2</f>
        <v>3.4790678938421902</v>
      </c>
      <c r="I163" s="26">
        <f>Table1689106[[#This Row],[Mean Value]]+$Q$2</f>
        <v>3.5536964270807236</v>
      </c>
      <c r="J163" s="26">
        <f>Table1689106[[#This Row],[Mean Value]]-($Q$2)</f>
        <v>3.4541917160960121</v>
      </c>
      <c r="K163" s="8">
        <f>Table1689106[[#This Row],[Mean Value]]+$R$2</f>
        <v>3.5785726048269013</v>
      </c>
      <c r="L163" s="9">
        <f>Table1689106[[#This Row],[Mean Value]]-$R$2</f>
        <v>3.4293155383498344</v>
      </c>
      <c r="M163" s="23" t="str">
        <f t="array" ref="M163">IF(OR(D163&lt;$Z$2, D163&gt;$Y$2), "Yes", "No")</f>
        <v>No</v>
      </c>
      <c r="N163" s="3"/>
      <c r="V163"/>
      <c r="W163"/>
      <c r="Z163"/>
      <c r="AB163"/>
    </row>
    <row r="164" spans="1:28" x14ac:dyDescent="0.25">
      <c r="A164" s="2">
        <v>43396</v>
      </c>
      <c r="B164" s="17">
        <v>1300</v>
      </c>
      <c r="C164" s="21" t="s">
        <v>41</v>
      </c>
      <c r="D164" s="25">
        <v>3.53</v>
      </c>
      <c r="E164" s="22">
        <f t="shared" si="26"/>
        <v>3.5039440715883678</v>
      </c>
      <c r="F16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43396.541666666664</v>
      </c>
      <c r="G164" s="6">
        <f>Table1689106[[#This Row],[Mean Value]]+$P$2</f>
        <v>3.5288202493345455</v>
      </c>
      <c r="H164" s="6">
        <f>Table1689106[[#This Row],[Mean Value]]-$P$2</f>
        <v>3.4790678938421902</v>
      </c>
      <c r="I164" s="26">
        <f>Table1689106[[#This Row],[Mean Value]]+$Q$2</f>
        <v>3.5536964270807236</v>
      </c>
      <c r="J164" s="26">
        <f>Table1689106[[#This Row],[Mean Value]]-($Q$2)</f>
        <v>3.4541917160960121</v>
      </c>
      <c r="K164" s="8">
        <f>Table1689106[[#This Row],[Mean Value]]+$R$2</f>
        <v>3.5785726048269013</v>
      </c>
      <c r="L164" s="9">
        <f>Table1689106[[#This Row],[Mean Value]]-$R$2</f>
        <v>3.4293155383498344</v>
      </c>
      <c r="M164" s="23" t="str">
        <f t="array" ref="M164">IF(OR(D164&lt;$Z$2, D164&gt;$Y$2), "Yes", "No")</f>
        <v>No</v>
      </c>
      <c r="N164" s="3"/>
      <c r="V164"/>
      <c r="W164"/>
      <c r="Z164"/>
      <c r="AB164"/>
    </row>
    <row r="165" spans="1:28" x14ac:dyDescent="0.25">
      <c r="A165" s="2">
        <v>43396</v>
      </c>
      <c r="B165" s="17">
        <v>1503</v>
      </c>
      <c r="C165" s="21" t="s">
        <v>45</v>
      </c>
      <c r="D165" s="25">
        <v>3.49</v>
      </c>
      <c r="E165" s="22">
        <f t="shared" si="26"/>
        <v>3.5039440715883678</v>
      </c>
      <c r="F16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43396.627083333333</v>
      </c>
      <c r="G165" s="6">
        <f>Table1689106[[#This Row],[Mean Value]]+$P$2</f>
        <v>3.5288202493345455</v>
      </c>
      <c r="H165" s="6">
        <f>Table1689106[[#This Row],[Mean Value]]-$P$2</f>
        <v>3.4790678938421902</v>
      </c>
      <c r="I165" s="26">
        <f>Table1689106[[#This Row],[Mean Value]]+$Q$2</f>
        <v>3.5536964270807236</v>
      </c>
      <c r="J165" s="26">
        <f>Table1689106[[#This Row],[Mean Value]]-($Q$2)</f>
        <v>3.4541917160960121</v>
      </c>
      <c r="K165" s="8">
        <f>Table1689106[[#This Row],[Mean Value]]+$R$2</f>
        <v>3.5785726048269013</v>
      </c>
      <c r="L165" s="9">
        <f>Table1689106[[#This Row],[Mean Value]]-$R$2</f>
        <v>3.4293155383498344</v>
      </c>
      <c r="M165" s="23" t="str">
        <f t="array" ref="M165">IF(OR(D165&lt;$Z$2, D165&gt;$Y$2), "Yes", "No")</f>
        <v>No</v>
      </c>
      <c r="N165" s="3"/>
      <c r="V165"/>
      <c r="W165"/>
      <c r="Z165"/>
      <c r="AB165"/>
    </row>
    <row r="166" spans="1:28" x14ac:dyDescent="0.25">
      <c r="A166" s="2">
        <v>43397</v>
      </c>
      <c r="B166" s="17">
        <v>1044</v>
      </c>
      <c r="C166" s="21" t="s">
        <v>41</v>
      </c>
      <c r="D166" s="25">
        <v>3.53</v>
      </c>
      <c r="E166" s="22">
        <f t="shared" si="26"/>
        <v>3.5039440715883678</v>
      </c>
      <c r="F16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43397.447222222225</v>
      </c>
      <c r="G166" s="6">
        <f>Table1689106[[#This Row],[Mean Value]]+$P$2</f>
        <v>3.5288202493345455</v>
      </c>
      <c r="H166" s="6">
        <f>Table1689106[[#This Row],[Mean Value]]-$P$2</f>
        <v>3.4790678938421902</v>
      </c>
      <c r="I166" s="26">
        <f>Table1689106[[#This Row],[Mean Value]]+$Q$2</f>
        <v>3.5536964270807236</v>
      </c>
      <c r="J166" s="26">
        <f>Table1689106[[#This Row],[Mean Value]]-($Q$2)</f>
        <v>3.4541917160960121</v>
      </c>
      <c r="K166" s="8">
        <f>Table1689106[[#This Row],[Mean Value]]+$R$2</f>
        <v>3.5785726048269013</v>
      </c>
      <c r="L166" s="9">
        <f>Table1689106[[#This Row],[Mean Value]]-$R$2</f>
        <v>3.4293155383498344</v>
      </c>
      <c r="M166" s="23" t="str">
        <f t="array" ref="M166">IF(OR(D166&lt;$Z$2, D166&gt;$Y$2), "Yes", "No")</f>
        <v>No</v>
      </c>
      <c r="N166" s="3"/>
      <c r="V166"/>
      <c r="W166"/>
      <c r="Z166"/>
      <c r="AB166"/>
    </row>
    <row r="167" spans="1:28" x14ac:dyDescent="0.25">
      <c r="A167" s="2">
        <v>43397</v>
      </c>
      <c r="B167" s="17">
        <v>1219</v>
      </c>
      <c r="C167" s="21" t="s">
        <v>42</v>
      </c>
      <c r="D167" s="25">
        <v>3.53</v>
      </c>
      <c r="E167" s="22">
        <f t="shared" si="26"/>
        <v>3.5039440715883678</v>
      </c>
      <c r="F16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43397.513194444444</v>
      </c>
      <c r="G167" s="6">
        <f>Table1689106[[#This Row],[Mean Value]]+$P$2</f>
        <v>3.5288202493345455</v>
      </c>
      <c r="H167" s="6">
        <f>Table1689106[[#This Row],[Mean Value]]-$P$2</f>
        <v>3.4790678938421902</v>
      </c>
      <c r="I167" s="26">
        <f>Table1689106[[#This Row],[Mean Value]]+$Q$2</f>
        <v>3.5536964270807236</v>
      </c>
      <c r="J167" s="26">
        <f>Table1689106[[#This Row],[Mean Value]]-($Q$2)</f>
        <v>3.4541917160960121</v>
      </c>
      <c r="K167" s="8">
        <f>Table1689106[[#This Row],[Mean Value]]+$R$2</f>
        <v>3.5785726048269013</v>
      </c>
      <c r="L167" s="9">
        <f>Table1689106[[#This Row],[Mean Value]]-$R$2</f>
        <v>3.4293155383498344</v>
      </c>
      <c r="M167" s="23" t="str">
        <f t="array" ref="M167">IF(OR(D167&lt;$Z$2, D167&gt;$Y$2), "Yes", "No")</f>
        <v>No</v>
      </c>
      <c r="N167" s="3"/>
      <c r="V167"/>
      <c r="W167"/>
      <c r="Z167"/>
      <c r="AB167"/>
    </row>
    <row r="168" spans="1:28" x14ac:dyDescent="0.25">
      <c r="A168" s="2">
        <v>43397</v>
      </c>
      <c r="B168" s="17">
        <v>1237</v>
      </c>
      <c r="C168" s="21" t="s">
        <v>42</v>
      </c>
      <c r="D168" s="25">
        <v>3.52</v>
      </c>
      <c r="E168" s="22">
        <f t="shared" si="26"/>
        <v>3.5039440715883678</v>
      </c>
      <c r="F16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43397.525694444441</v>
      </c>
      <c r="G168" s="6">
        <f>Table1689106[[#This Row],[Mean Value]]+$P$2</f>
        <v>3.5288202493345455</v>
      </c>
      <c r="H168" s="6">
        <f>Table1689106[[#This Row],[Mean Value]]-$P$2</f>
        <v>3.4790678938421902</v>
      </c>
      <c r="I168" s="26">
        <f>Table1689106[[#This Row],[Mean Value]]+$Q$2</f>
        <v>3.5536964270807236</v>
      </c>
      <c r="J168" s="26">
        <f>Table1689106[[#This Row],[Mean Value]]-($Q$2)</f>
        <v>3.4541917160960121</v>
      </c>
      <c r="K168" s="8">
        <f>Table1689106[[#This Row],[Mean Value]]+$R$2</f>
        <v>3.5785726048269013</v>
      </c>
      <c r="L168" s="9">
        <f>Table1689106[[#This Row],[Mean Value]]-$R$2</f>
        <v>3.4293155383498344</v>
      </c>
      <c r="M168" s="23" t="str">
        <f t="array" ref="M168">IF(OR(D168&lt;$Z$2, D168&gt;$Y$2), "Yes", "No")</f>
        <v>No</v>
      </c>
      <c r="N168" s="3"/>
      <c r="V168"/>
      <c r="W168"/>
      <c r="Z168"/>
      <c r="AB168"/>
    </row>
    <row r="169" spans="1:28" x14ac:dyDescent="0.25">
      <c r="A169" s="2">
        <v>43397</v>
      </c>
      <c r="B169" s="17">
        <v>1330</v>
      </c>
      <c r="C169" s="21" t="s">
        <v>30</v>
      </c>
      <c r="D169" s="25">
        <v>3.53</v>
      </c>
      <c r="E169" s="22">
        <f t="shared" ref="E169:E174" si="27">$O$2</f>
        <v>3.5039440715883678</v>
      </c>
      <c r="F16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43397.5625</v>
      </c>
      <c r="G169" s="6">
        <f>Table1689106[[#This Row],[Mean Value]]+$P$2</f>
        <v>3.5288202493345455</v>
      </c>
      <c r="H169" s="6">
        <f>Table1689106[[#This Row],[Mean Value]]-$P$2</f>
        <v>3.4790678938421902</v>
      </c>
      <c r="I169" s="26">
        <f>Table1689106[[#This Row],[Mean Value]]+$Q$2</f>
        <v>3.5536964270807236</v>
      </c>
      <c r="J169" s="26">
        <f>Table1689106[[#This Row],[Mean Value]]-($Q$2)</f>
        <v>3.4541917160960121</v>
      </c>
      <c r="K169" s="8">
        <f>Table1689106[[#This Row],[Mean Value]]+$R$2</f>
        <v>3.5785726048269013</v>
      </c>
      <c r="L169" s="9">
        <f>Table1689106[[#This Row],[Mean Value]]-$R$2</f>
        <v>3.4293155383498344</v>
      </c>
      <c r="M169" s="23" t="str">
        <f t="array" ref="M169">IF(OR(D169&lt;$Z$2, D169&gt;$Y$2), "Yes", "No")</f>
        <v>No</v>
      </c>
      <c r="N169" s="3"/>
      <c r="V169"/>
      <c r="W169"/>
      <c r="Z169"/>
      <c r="AB169"/>
    </row>
    <row r="170" spans="1:28" x14ac:dyDescent="0.25">
      <c r="A170" s="2">
        <v>43397</v>
      </c>
      <c r="B170" s="17">
        <v>1430</v>
      </c>
      <c r="C170" s="21" t="s">
        <v>44</v>
      </c>
      <c r="D170" s="25">
        <v>3.52</v>
      </c>
      <c r="E170" s="22">
        <f t="shared" si="27"/>
        <v>3.5039440715883678</v>
      </c>
      <c r="F17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43397.604166666664</v>
      </c>
      <c r="G170" s="6">
        <f>Table1689106[[#This Row],[Mean Value]]+$P$2</f>
        <v>3.5288202493345455</v>
      </c>
      <c r="H170" s="6">
        <f>Table1689106[[#This Row],[Mean Value]]-$P$2</f>
        <v>3.4790678938421902</v>
      </c>
      <c r="I170" s="26">
        <f>Table1689106[[#This Row],[Mean Value]]+$Q$2</f>
        <v>3.5536964270807236</v>
      </c>
      <c r="J170" s="26">
        <f>Table1689106[[#This Row],[Mean Value]]-($Q$2)</f>
        <v>3.4541917160960121</v>
      </c>
      <c r="K170" s="8">
        <f>Table1689106[[#This Row],[Mean Value]]+$R$2</f>
        <v>3.5785726048269013</v>
      </c>
      <c r="L170" s="9">
        <f>Table1689106[[#This Row],[Mean Value]]-$R$2</f>
        <v>3.4293155383498344</v>
      </c>
      <c r="M170" s="23" t="str">
        <f t="array" ref="M170">IF(OR(D170&lt;$Z$2, D170&gt;$Y$2), "Yes", "No")</f>
        <v>No</v>
      </c>
      <c r="N170" s="3"/>
      <c r="V170"/>
      <c r="W170"/>
      <c r="Z170"/>
      <c r="AB170"/>
    </row>
    <row r="171" spans="1:28" x14ac:dyDescent="0.25">
      <c r="A171" s="2">
        <v>43397</v>
      </c>
      <c r="B171" s="17">
        <v>1917</v>
      </c>
      <c r="C171" s="21" t="s">
        <v>30</v>
      </c>
      <c r="D171" s="25">
        <v>3.5</v>
      </c>
      <c r="E171" s="22">
        <f t="shared" si="27"/>
        <v>3.5039440715883678</v>
      </c>
      <c r="F17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43397.803472222222</v>
      </c>
      <c r="G171" s="6">
        <f>Table1689106[[#This Row],[Mean Value]]+$P$2</f>
        <v>3.5288202493345455</v>
      </c>
      <c r="H171" s="6">
        <f>Table1689106[[#This Row],[Mean Value]]-$P$2</f>
        <v>3.4790678938421902</v>
      </c>
      <c r="I171" s="26">
        <f>Table1689106[[#This Row],[Mean Value]]+$Q$2</f>
        <v>3.5536964270807236</v>
      </c>
      <c r="J171" s="26">
        <f>Table1689106[[#This Row],[Mean Value]]-($Q$2)</f>
        <v>3.4541917160960121</v>
      </c>
      <c r="K171" s="8">
        <f>Table1689106[[#This Row],[Mean Value]]+$R$2</f>
        <v>3.5785726048269013</v>
      </c>
      <c r="L171" s="9">
        <f>Table1689106[[#This Row],[Mean Value]]-$R$2</f>
        <v>3.4293155383498344</v>
      </c>
      <c r="M171" s="23" t="str">
        <f t="array" ref="M171">IF(OR(D171&lt;$Z$2, D171&gt;$Y$2), "Yes", "No")</f>
        <v>No</v>
      </c>
      <c r="N171" s="3"/>
      <c r="V171"/>
      <c r="W171"/>
      <c r="Z171"/>
      <c r="AB171"/>
    </row>
    <row r="172" spans="1:28" x14ac:dyDescent="0.25">
      <c r="A172" s="2">
        <v>43397</v>
      </c>
      <c r="B172" s="17">
        <v>1935</v>
      </c>
      <c r="C172" s="21" t="s">
        <v>30</v>
      </c>
      <c r="D172" s="25">
        <v>3.5</v>
      </c>
      <c r="E172" s="22">
        <f t="shared" si="27"/>
        <v>3.5039440715883678</v>
      </c>
      <c r="F17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43397.815972222219</v>
      </c>
      <c r="G172" s="6">
        <f>Table1689106[[#This Row],[Mean Value]]+$P$2</f>
        <v>3.5288202493345455</v>
      </c>
      <c r="H172" s="6">
        <f>Table1689106[[#This Row],[Mean Value]]-$P$2</f>
        <v>3.4790678938421902</v>
      </c>
      <c r="I172" s="26">
        <f>Table1689106[[#This Row],[Mean Value]]+$Q$2</f>
        <v>3.5536964270807236</v>
      </c>
      <c r="J172" s="26">
        <f>Table1689106[[#This Row],[Mean Value]]-($Q$2)</f>
        <v>3.4541917160960121</v>
      </c>
      <c r="K172" s="8">
        <f>Table1689106[[#This Row],[Mean Value]]+$R$2</f>
        <v>3.5785726048269013</v>
      </c>
      <c r="L172" s="9">
        <f>Table1689106[[#This Row],[Mean Value]]-$R$2</f>
        <v>3.4293155383498344</v>
      </c>
      <c r="M172" s="23" t="str">
        <f t="array" ref="M172">IF(OR(D172&lt;$Z$2, D172&gt;$Y$2), "Yes", "No")</f>
        <v>No</v>
      </c>
      <c r="N172" s="3"/>
      <c r="V172"/>
      <c r="W172"/>
      <c r="Z172"/>
      <c r="AB172"/>
    </row>
    <row r="173" spans="1:28" x14ac:dyDescent="0.25">
      <c r="A173" s="2">
        <v>43398</v>
      </c>
      <c r="B173" s="17">
        <v>615</v>
      </c>
      <c r="C173" s="21" t="s">
        <v>29</v>
      </c>
      <c r="D173" s="25">
        <v>3.52</v>
      </c>
      <c r="E173" s="22">
        <f t="shared" si="27"/>
        <v>3.5039440715883678</v>
      </c>
      <c r="F17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43398.260416666664</v>
      </c>
      <c r="G173" s="6">
        <f>Table1689106[[#This Row],[Mean Value]]+$P$2</f>
        <v>3.5288202493345455</v>
      </c>
      <c r="H173" s="6">
        <f>Table1689106[[#This Row],[Mean Value]]-$P$2</f>
        <v>3.4790678938421902</v>
      </c>
      <c r="I173" s="26">
        <f>Table1689106[[#This Row],[Mean Value]]+$Q$2</f>
        <v>3.5536964270807236</v>
      </c>
      <c r="J173" s="26">
        <f>Table1689106[[#This Row],[Mean Value]]-($Q$2)</f>
        <v>3.4541917160960121</v>
      </c>
      <c r="K173" s="8">
        <f>Table1689106[[#This Row],[Mean Value]]+$R$2</f>
        <v>3.5785726048269013</v>
      </c>
      <c r="L173" s="9">
        <f>Table1689106[[#This Row],[Mean Value]]-$R$2</f>
        <v>3.4293155383498344</v>
      </c>
      <c r="M173" s="23" t="str">
        <f t="array" ref="M173">IF(OR(D173&lt;$Z$2, D173&gt;$Y$2), "Yes", "No")</f>
        <v>No</v>
      </c>
      <c r="N173" s="3"/>
      <c r="V173"/>
      <c r="W173"/>
      <c r="Z173"/>
      <c r="AB173"/>
    </row>
    <row r="174" spans="1:28" x14ac:dyDescent="0.25">
      <c r="A174" s="2">
        <v>43398</v>
      </c>
      <c r="B174" s="17">
        <v>740</v>
      </c>
      <c r="C174" s="21" t="s">
        <v>37</v>
      </c>
      <c r="D174" s="25">
        <v>3.49</v>
      </c>
      <c r="E174" s="22">
        <f t="shared" si="27"/>
        <v>3.5039440715883678</v>
      </c>
      <c r="F17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43398.319444444445</v>
      </c>
      <c r="G174" s="6">
        <f>Table1689106[[#This Row],[Mean Value]]+$P$2</f>
        <v>3.5288202493345455</v>
      </c>
      <c r="H174" s="6">
        <f>Table1689106[[#This Row],[Mean Value]]-$P$2</f>
        <v>3.4790678938421902</v>
      </c>
      <c r="I174" s="26">
        <f>Table1689106[[#This Row],[Mean Value]]+$Q$2</f>
        <v>3.5536964270807236</v>
      </c>
      <c r="J174" s="26">
        <f>Table1689106[[#This Row],[Mean Value]]-($Q$2)</f>
        <v>3.4541917160960121</v>
      </c>
      <c r="K174" s="8">
        <f>Table1689106[[#This Row],[Mean Value]]+$R$2</f>
        <v>3.5785726048269013</v>
      </c>
      <c r="L174" s="9">
        <f>Table1689106[[#This Row],[Mean Value]]-$R$2</f>
        <v>3.4293155383498344</v>
      </c>
      <c r="M174" s="23" t="str">
        <f t="array" ref="M174">IF(OR(D174&lt;$Z$2, D174&gt;$Y$2), "Yes", "No")</f>
        <v>No</v>
      </c>
      <c r="N174" s="3"/>
      <c r="V174"/>
      <c r="W174"/>
      <c r="Z174"/>
      <c r="AB174"/>
    </row>
    <row r="175" spans="1:28" x14ac:dyDescent="0.25">
      <c r="A175" s="2">
        <v>43398</v>
      </c>
      <c r="B175" s="17">
        <v>1020</v>
      </c>
      <c r="C175" s="21" t="s">
        <v>34</v>
      </c>
      <c r="D175" s="25">
        <v>3.5</v>
      </c>
      <c r="E175" s="22">
        <f t="shared" ref="E175:E180" si="28">$O$2</f>
        <v>3.5039440715883678</v>
      </c>
      <c r="F17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43398.430555555555</v>
      </c>
      <c r="G175" s="6">
        <f>Table1689106[[#This Row],[Mean Value]]+$P$2</f>
        <v>3.5288202493345455</v>
      </c>
      <c r="H175" s="6">
        <f>Table1689106[[#This Row],[Mean Value]]-$P$2</f>
        <v>3.4790678938421902</v>
      </c>
      <c r="I175" s="26">
        <f>Table1689106[[#This Row],[Mean Value]]+$Q$2</f>
        <v>3.5536964270807236</v>
      </c>
      <c r="J175" s="26">
        <f>Table1689106[[#This Row],[Mean Value]]-($Q$2)</f>
        <v>3.4541917160960121</v>
      </c>
      <c r="K175" s="8">
        <f>Table1689106[[#This Row],[Mean Value]]+$R$2</f>
        <v>3.5785726048269013</v>
      </c>
      <c r="L175" s="9">
        <f>Table1689106[[#This Row],[Mean Value]]-$R$2</f>
        <v>3.4293155383498344</v>
      </c>
      <c r="M175" s="23" t="str">
        <f t="array" ref="M175">IF(OR(D175&lt;$Z$2, D175&gt;$Y$2), "Yes", "No")</f>
        <v>No</v>
      </c>
      <c r="N175" s="3"/>
      <c r="V175"/>
      <c r="W175"/>
      <c r="Z175"/>
      <c r="AB175"/>
    </row>
    <row r="176" spans="1:28" x14ac:dyDescent="0.25">
      <c r="A176" s="2">
        <v>43398</v>
      </c>
      <c r="B176" s="17">
        <v>1035</v>
      </c>
      <c r="C176" s="21" t="s">
        <v>34</v>
      </c>
      <c r="D176" s="25">
        <v>3.5</v>
      </c>
      <c r="E176" s="22">
        <f t="shared" si="28"/>
        <v>3.5039440715883678</v>
      </c>
      <c r="F17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43398.440972222219</v>
      </c>
      <c r="G176" s="6">
        <f>Table1689106[[#This Row],[Mean Value]]+$P$2</f>
        <v>3.5288202493345455</v>
      </c>
      <c r="H176" s="6">
        <f>Table1689106[[#This Row],[Mean Value]]-$P$2</f>
        <v>3.4790678938421902</v>
      </c>
      <c r="I176" s="26">
        <f>Table1689106[[#This Row],[Mean Value]]+$Q$2</f>
        <v>3.5536964270807236</v>
      </c>
      <c r="J176" s="26">
        <f>Table1689106[[#This Row],[Mean Value]]-($Q$2)</f>
        <v>3.4541917160960121</v>
      </c>
      <c r="K176" s="8">
        <f>Table1689106[[#This Row],[Mean Value]]+$R$2</f>
        <v>3.5785726048269013</v>
      </c>
      <c r="L176" s="9">
        <f>Table1689106[[#This Row],[Mean Value]]-$R$2</f>
        <v>3.4293155383498344</v>
      </c>
      <c r="M176" s="23" t="str">
        <f t="array" ref="M176">IF(OR(D176&lt;$Z$2, D176&gt;$Y$2), "Yes", "No")</f>
        <v>No</v>
      </c>
      <c r="N176" s="3"/>
      <c r="V176"/>
      <c r="W176"/>
      <c r="Z176"/>
      <c r="AB176"/>
    </row>
    <row r="177" spans="1:28" x14ac:dyDescent="0.25">
      <c r="A177" s="2">
        <v>43398</v>
      </c>
      <c r="B177" s="17">
        <v>1115</v>
      </c>
      <c r="C177" s="21" t="s">
        <v>41</v>
      </c>
      <c r="D177" s="25">
        <v>3.51</v>
      </c>
      <c r="E177" s="22">
        <f t="shared" si="28"/>
        <v>3.5039440715883678</v>
      </c>
      <c r="F17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43398.46875</v>
      </c>
      <c r="G177" s="6">
        <f>Table1689106[[#This Row],[Mean Value]]+$P$2</f>
        <v>3.5288202493345455</v>
      </c>
      <c r="H177" s="6">
        <f>Table1689106[[#This Row],[Mean Value]]-$P$2</f>
        <v>3.4790678938421902</v>
      </c>
      <c r="I177" s="26">
        <f>Table1689106[[#This Row],[Mean Value]]+$Q$2</f>
        <v>3.5536964270807236</v>
      </c>
      <c r="J177" s="26">
        <f>Table1689106[[#This Row],[Mean Value]]-($Q$2)</f>
        <v>3.4541917160960121</v>
      </c>
      <c r="K177" s="8">
        <f>Table1689106[[#This Row],[Mean Value]]+$R$2</f>
        <v>3.5785726048269013</v>
      </c>
      <c r="L177" s="9">
        <f>Table1689106[[#This Row],[Mean Value]]-$R$2</f>
        <v>3.4293155383498344</v>
      </c>
      <c r="M177" s="23" t="str">
        <f t="array" ref="M177">IF(OR(D177&lt;$Z$2, D177&gt;$Y$2), "Yes", "No")</f>
        <v>No</v>
      </c>
      <c r="N177" s="3"/>
      <c r="V177"/>
      <c r="W177"/>
      <c r="Z177"/>
      <c r="AB177"/>
    </row>
    <row r="178" spans="1:28" x14ac:dyDescent="0.25">
      <c r="A178" s="2">
        <v>43398</v>
      </c>
      <c r="B178" s="17">
        <v>1320</v>
      </c>
      <c r="C178" s="21" t="s">
        <v>41</v>
      </c>
      <c r="D178" s="25">
        <v>3.51</v>
      </c>
      <c r="E178" s="22">
        <f t="shared" si="28"/>
        <v>3.5039440715883678</v>
      </c>
      <c r="F17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43398.555555555555</v>
      </c>
      <c r="G178" s="6">
        <f>Table1689106[[#This Row],[Mean Value]]+$P$2</f>
        <v>3.5288202493345455</v>
      </c>
      <c r="H178" s="6">
        <f>Table1689106[[#This Row],[Mean Value]]-$P$2</f>
        <v>3.4790678938421902</v>
      </c>
      <c r="I178" s="26">
        <f>Table1689106[[#This Row],[Mean Value]]+$Q$2</f>
        <v>3.5536964270807236</v>
      </c>
      <c r="J178" s="26">
        <f>Table1689106[[#This Row],[Mean Value]]-($Q$2)</f>
        <v>3.4541917160960121</v>
      </c>
      <c r="K178" s="8">
        <f>Table1689106[[#This Row],[Mean Value]]+$R$2</f>
        <v>3.5785726048269013</v>
      </c>
      <c r="L178" s="9">
        <f>Table1689106[[#This Row],[Mean Value]]-$R$2</f>
        <v>3.4293155383498344</v>
      </c>
      <c r="M178" s="23" t="str">
        <f t="array" ref="M178">IF(OR(D178&lt;$Z$2, D178&gt;$Y$2), "Yes", "No")</f>
        <v>No</v>
      </c>
      <c r="N178" s="3"/>
      <c r="V178"/>
      <c r="W178"/>
      <c r="Z178"/>
      <c r="AB178"/>
    </row>
    <row r="179" spans="1:28" x14ac:dyDescent="0.25">
      <c r="A179" s="2">
        <v>43398</v>
      </c>
      <c r="B179" s="17">
        <v>1422</v>
      </c>
      <c r="C179" s="21" t="s">
        <v>42</v>
      </c>
      <c r="D179" s="25">
        <v>3.51</v>
      </c>
      <c r="E179" s="22">
        <f t="shared" si="28"/>
        <v>3.5039440715883678</v>
      </c>
      <c r="F17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43398.598611111112</v>
      </c>
      <c r="G179" s="6">
        <f>Table1689106[[#This Row],[Mean Value]]+$P$2</f>
        <v>3.5288202493345455</v>
      </c>
      <c r="H179" s="6">
        <f>Table1689106[[#This Row],[Mean Value]]-$P$2</f>
        <v>3.4790678938421902</v>
      </c>
      <c r="I179" s="26">
        <f>Table1689106[[#This Row],[Mean Value]]+$Q$2</f>
        <v>3.5536964270807236</v>
      </c>
      <c r="J179" s="26">
        <f>Table1689106[[#This Row],[Mean Value]]-($Q$2)</f>
        <v>3.4541917160960121</v>
      </c>
      <c r="K179" s="8">
        <f>Table1689106[[#This Row],[Mean Value]]+$R$2</f>
        <v>3.5785726048269013</v>
      </c>
      <c r="L179" s="9">
        <f>Table1689106[[#This Row],[Mean Value]]-$R$2</f>
        <v>3.4293155383498344</v>
      </c>
      <c r="M179" s="23" t="str">
        <f t="array" ref="M179">IF(OR(D179&lt;$Z$2, D179&gt;$Y$2), "Yes", "No")</f>
        <v>No</v>
      </c>
      <c r="N179" s="3"/>
      <c r="V179"/>
      <c r="W179"/>
      <c r="Z179"/>
      <c r="AB179"/>
    </row>
    <row r="180" spans="1:28" x14ac:dyDescent="0.25">
      <c r="A180" s="2">
        <v>43398</v>
      </c>
      <c r="B180" s="17">
        <v>1724</v>
      </c>
      <c r="C180" s="21" t="s">
        <v>42</v>
      </c>
      <c r="D180" s="25">
        <v>3.48</v>
      </c>
      <c r="E180" s="22">
        <f t="shared" si="28"/>
        <v>3.5039440715883678</v>
      </c>
      <c r="F18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43398.724999999999</v>
      </c>
      <c r="G180" s="6">
        <f>Table1689106[[#This Row],[Mean Value]]+$P$2</f>
        <v>3.5288202493345455</v>
      </c>
      <c r="H180" s="6">
        <f>Table1689106[[#This Row],[Mean Value]]-$P$2</f>
        <v>3.4790678938421902</v>
      </c>
      <c r="I180" s="26">
        <f>Table1689106[[#This Row],[Mean Value]]+$Q$2</f>
        <v>3.5536964270807236</v>
      </c>
      <c r="J180" s="26">
        <f>Table1689106[[#This Row],[Mean Value]]-($Q$2)</f>
        <v>3.4541917160960121</v>
      </c>
      <c r="K180" s="8">
        <f>Table1689106[[#This Row],[Mean Value]]+$R$2</f>
        <v>3.5785726048269013</v>
      </c>
      <c r="L180" s="9">
        <f>Table1689106[[#This Row],[Mean Value]]-$R$2</f>
        <v>3.4293155383498344</v>
      </c>
      <c r="M180" s="23" t="str">
        <f t="array" ref="M180">IF(OR(D180&lt;$Z$2, D180&gt;$Y$2), "Yes", "No")</f>
        <v>No</v>
      </c>
      <c r="N180" s="3"/>
      <c r="V180"/>
      <c r="W180"/>
      <c r="Z180"/>
      <c r="AB180"/>
    </row>
    <row r="181" spans="1:28" x14ac:dyDescent="0.25">
      <c r="A181" s="2">
        <v>43399</v>
      </c>
      <c r="B181" s="17">
        <v>735</v>
      </c>
      <c r="C181" s="21" t="s">
        <v>29</v>
      </c>
      <c r="D181" s="25">
        <v>3.54</v>
      </c>
      <c r="E181" s="22">
        <f t="shared" ref="E181:E186" si="29">$O$2</f>
        <v>3.5039440715883678</v>
      </c>
      <c r="F18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43399.315972222219</v>
      </c>
      <c r="G181" s="6">
        <f>Table1689106[[#This Row],[Mean Value]]+$P$2</f>
        <v>3.5288202493345455</v>
      </c>
      <c r="H181" s="6">
        <f>Table1689106[[#This Row],[Mean Value]]-$P$2</f>
        <v>3.4790678938421902</v>
      </c>
      <c r="I181" s="26">
        <f>Table1689106[[#This Row],[Mean Value]]+$Q$2</f>
        <v>3.5536964270807236</v>
      </c>
      <c r="J181" s="26">
        <f>Table1689106[[#This Row],[Mean Value]]-($Q$2)</f>
        <v>3.4541917160960121</v>
      </c>
      <c r="K181" s="8">
        <f>Table1689106[[#This Row],[Mean Value]]+$R$2</f>
        <v>3.5785726048269013</v>
      </c>
      <c r="L181" s="9">
        <f>Table1689106[[#This Row],[Mean Value]]-$R$2</f>
        <v>3.4293155383498344</v>
      </c>
      <c r="M181" s="23" t="str">
        <f t="array" ref="M181">IF(OR(D181&lt;$Z$2, D181&gt;$Y$2), "Yes", "No")</f>
        <v>No</v>
      </c>
      <c r="N181" s="3"/>
      <c r="V181"/>
      <c r="W181"/>
      <c r="Z181"/>
      <c r="AB181"/>
    </row>
    <row r="182" spans="1:28" x14ac:dyDescent="0.25">
      <c r="A182" s="2">
        <v>43399</v>
      </c>
      <c r="B182" s="17">
        <v>740</v>
      </c>
      <c r="C182" s="21" t="s">
        <v>29</v>
      </c>
      <c r="D182" s="25">
        <v>3.52</v>
      </c>
      <c r="E182" s="22">
        <f t="shared" si="29"/>
        <v>3.5039440715883678</v>
      </c>
      <c r="F18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43399.319444444445</v>
      </c>
      <c r="G182" s="6">
        <f>Table1689106[[#This Row],[Mean Value]]+$P$2</f>
        <v>3.5288202493345455</v>
      </c>
      <c r="H182" s="6">
        <f>Table1689106[[#This Row],[Mean Value]]-$P$2</f>
        <v>3.4790678938421902</v>
      </c>
      <c r="I182" s="26">
        <f>Table1689106[[#This Row],[Mean Value]]+$Q$2</f>
        <v>3.5536964270807236</v>
      </c>
      <c r="J182" s="26">
        <f>Table1689106[[#This Row],[Mean Value]]-($Q$2)</f>
        <v>3.4541917160960121</v>
      </c>
      <c r="K182" s="8">
        <f>Table1689106[[#This Row],[Mean Value]]+$R$2</f>
        <v>3.5785726048269013</v>
      </c>
      <c r="L182" s="9">
        <f>Table1689106[[#This Row],[Mean Value]]-$R$2</f>
        <v>3.4293155383498344</v>
      </c>
      <c r="M182" s="23" t="str">
        <f t="array" ref="M182">IF(OR(D182&lt;$Z$2, D182&gt;$Y$2), "Yes", "No")</f>
        <v>No</v>
      </c>
      <c r="N182" s="3"/>
      <c r="V182"/>
      <c r="W182"/>
      <c r="Z182"/>
      <c r="AB182"/>
    </row>
    <row r="183" spans="1:28" x14ac:dyDescent="0.25">
      <c r="A183" s="2">
        <v>43399</v>
      </c>
      <c r="B183" s="17">
        <v>1240</v>
      </c>
      <c r="C183" s="21" t="s">
        <v>41</v>
      </c>
      <c r="D183" s="25">
        <v>3.52</v>
      </c>
      <c r="E183" s="22">
        <f t="shared" si="29"/>
        <v>3.5039440715883678</v>
      </c>
      <c r="F18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43399.527777777781</v>
      </c>
      <c r="G183" s="6">
        <f>Table1689106[[#This Row],[Mean Value]]+$P$2</f>
        <v>3.5288202493345455</v>
      </c>
      <c r="H183" s="6">
        <f>Table1689106[[#This Row],[Mean Value]]-$P$2</f>
        <v>3.4790678938421902</v>
      </c>
      <c r="I183" s="26">
        <f>Table1689106[[#This Row],[Mean Value]]+$Q$2</f>
        <v>3.5536964270807236</v>
      </c>
      <c r="J183" s="26">
        <f>Table1689106[[#This Row],[Mean Value]]-($Q$2)</f>
        <v>3.4541917160960121</v>
      </c>
      <c r="K183" s="8">
        <f>Table1689106[[#This Row],[Mean Value]]+$R$2</f>
        <v>3.5785726048269013</v>
      </c>
      <c r="L183" s="9">
        <f>Table1689106[[#This Row],[Mean Value]]-$R$2</f>
        <v>3.4293155383498344</v>
      </c>
      <c r="M183" s="23" t="str">
        <f t="array" ref="M183">IF(OR(D183&lt;$Z$2, D183&gt;$Y$2), "Yes", "No")</f>
        <v>No</v>
      </c>
      <c r="N183" s="3"/>
      <c r="V183"/>
      <c r="W183"/>
      <c r="Z183"/>
      <c r="AB183"/>
    </row>
    <row r="184" spans="1:28" x14ac:dyDescent="0.25">
      <c r="A184" s="2">
        <v>43399</v>
      </c>
      <c r="B184" s="17">
        <v>1328</v>
      </c>
      <c r="C184" s="21" t="s">
        <v>30</v>
      </c>
      <c r="D184" s="25">
        <v>3.54</v>
      </c>
      <c r="E184" s="22">
        <f t="shared" si="29"/>
        <v>3.5039440715883678</v>
      </c>
      <c r="F18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43399.561111111114</v>
      </c>
      <c r="G184" s="6">
        <f>Table1689106[[#This Row],[Mean Value]]+$P$2</f>
        <v>3.5288202493345455</v>
      </c>
      <c r="H184" s="6">
        <f>Table1689106[[#This Row],[Mean Value]]-$P$2</f>
        <v>3.4790678938421902</v>
      </c>
      <c r="I184" s="26">
        <f>Table1689106[[#This Row],[Mean Value]]+$Q$2</f>
        <v>3.5536964270807236</v>
      </c>
      <c r="J184" s="26">
        <f>Table1689106[[#This Row],[Mean Value]]-($Q$2)</f>
        <v>3.4541917160960121</v>
      </c>
      <c r="K184" s="8">
        <f>Table1689106[[#This Row],[Mean Value]]+$R$2</f>
        <v>3.5785726048269013</v>
      </c>
      <c r="L184" s="9">
        <f>Table1689106[[#This Row],[Mean Value]]-$R$2</f>
        <v>3.4293155383498344</v>
      </c>
      <c r="M184" s="23" t="str">
        <f t="array" ref="M184">IF(OR(D184&lt;$Z$2, D184&gt;$Y$2), "Yes", "No")</f>
        <v>No</v>
      </c>
      <c r="N184" s="3"/>
      <c r="V184"/>
      <c r="W184"/>
      <c r="Z184"/>
      <c r="AB184"/>
    </row>
    <row r="185" spans="1:28" x14ac:dyDescent="0.25">
      <c r="A185" s="2">
        <v>43399</v>
      </c>
      <c r="B185" s="17">
        <v>1335</v>
      </c>
      <c r="C185" s="21" t="s">
        <v>30</v>
      </c>
      <c r="D185" s="25">
        <v>3.53</v>
      </c>
      <c r="E185" s="22">
        <f t="shared" si="29"/>
        <v>3.5039440715883678</v>
      </c>
      <c r="F18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43399.565972222219</v>
      </c>
      <c r="G185" s="6">
        <f>Table1689106[[#This Row],[Mean Value]]+$P$2</f>
        <v>3.5288202493345455</v>
      </c>
      <c r="H185" s="6">
        <f>Table1689106[[#This Row],[Mean Value]]-$P$2</f>
        <v>3.4790678938421902</v>
      </c>
      <c r="I185" s="26">
        <f>Table1689106[[#This Row],[Mean Value]]+$Q$2</f>
        <v>3.5536964270807236</v>
      </c>
      <c r="J185" s="26">
        <f>Table1689106[[#This Row],[Mean Value]]-($Q$2)</f>
        <v>3.4541917160960121</v>
      </c>
      <c r="K185" s="8">
        <f>Table1689106[[#This Row],[Mean Value]]+$R$2</f>
        <v>3.5785726048269013</v>
      </c>
      <c r="L185" s="9">
        <f>Table1689106[[#This Row],[Mean Value]]-$R$2</f>
        <v>3.4293155383498344</v>
      </c>
      <c r="M185" s="23" t="str">
        <f t="array" ref="M185">IF(OR(D185&lt;$Z$2, D185&gt;$Y$2), "Yes", "No")</f>
        <v>No</v>
      </c>
      <c r="N185" s="3"/>
      <c r="V185"/>
      <c r="W185"/>
      <c r="Z185"/>
      <c r="AB185"/>
    </row>
    <row r="186" spans="1:28" x14ac:dyDescent="0.25">
      <c r="A186" s="2">
        <v>43399</v>
      </c>
      <c r="B186" s="17">
        <v>1354</v>
      </c>
      <c r="C186" s="21" t="s">
        <v>30</v>
      </c>
      <c r="D186" s="25">
        <v>3.5</v>
      </c>
      <c r="E186" s="22">
        <f t="shared" si="29"/>
        <v>3.5039440715883678</v>
      </c>
      <c r="F18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43399.57916666667</v>
      </c>
      <c r="G186" s="6">
        <f>Table1689106[[#This Row],[Mean Value]]+$P$2</f>
        <v>3.5288202493345455</v>
      </c>
      <c r="H186" s="6">
        <f>Table1689106[[#This Row],[Mean Value]]-$P$2</f>
        <v>3.4790678938421902</v>
      </c>
      <c r="I186" s="26">
        <f>Table1689106[[#This Row],[Mean Value]]+$Q$2</f>
        <v>3.5536964270807236</v>
      </c>
      <c r="J186" s="26">
        <f>Table1689106[[#This Row],[Mean Value]]-($Q$2)</f>
        <v>3.4541917160960121</v>
      </c>
      <c r="K186" s="8">
        <f>Table1689106[[#This Row],[Mean Value]]+$R$2</f>
        <v>3.5785726048269013</v>
      </c>
      <c r="L186" s="9">
        <f>Table1689106[[#This Row],[Mean Value]]-$R$2</f>
        <v>3.4293155383498344</v>
      </c>
      <c r="M186" s="23" t="str">
        <f t="array" ref="M186">IF(OR(D186&lt;$Z$2, D186&gt;$Y$2), "Yes", "No")</f>
        <v>No</v>
      </c>
      <c r="N186" s="3"/>
      <c r="V186"/>
      <c r="W186"/>
      <c r="Z186"/>
      <c r="AB186"/>
    </row>
    <row r="187" spans="1:28" x14ac:dyDescent="0.25">
      <c r="A187" s="2">
        <v>43399</v>
      </c>
      <c r="B187" s="17">
        <v>1542</v>
      </c>
      <c r="C187" s="21" t="s">
        <v>30</v>
      </c>
      <c r="D187" s="25">
        <v>3.5</v>
      </c>
      <c r="E187" s="22">
        <f t="shared" ref="E187:E192" si="30">$O$2</f>
        <v>3.5039440715883678</v>
      </c>
      <c r="F18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43399.654166666667</v>
      </c>
      <c r="G187" s="6">
        <f>Table1689106[[#This Row],[Mean Value]]+$P$2</f>
        <v>3.5288202493345455</v>
      </c>
      <c r="H187" s="6">
        <f>Table1689106[[#This Row],[Mean Value]]-$P$2</f>
        <v>3.4790678938421902</v>
      </c>
      <c r="I187" s="26">
        <f>Table1689106[[#This Row],[Mean Value]]+$Q$2</f>
        <v>3.5536964270807236</v>
      </c>
      <c r="J187" s="26">
        <f>Table1689106[[#This Row],[Mean Value]]-($Q$2)</f>
        <v>3.4541917160960121</v>
      </c>
      <c r="K187" s="8">
        <f>Table1689106[[#This Row],[Mean Value]]+$R$2</f>
        <v>3.5785726048269013</v>
      </c>
      <c r="L187" s="9">
        <f>Table1689106[[#This Row],[Mean Value]]-$R$2</f>
        <v>3.4293155383498344</v>
      </c>
      <c r="M187" s="23" t="str">
        <f t="array" ref="M187">IF(OR(D187&lt;$Z$2, D187&gt;$Y$2), "Yes", "No")</f>
        <v>No</v>
      </c>
      <c r="N187" s="3"/>
      <c r="V187"/>
      <c r="W187"/>
      <c r="Z187"/>
      <c r="AB187"/>
    </row>
    <row r="188" spans="1:28" x14ac:dyDescent="0.25">
      <c r="A188" s="2">
        <v>43399</v>
      </c>
      <c r="B188" s="17">
        <v>1830</v>
      </c>
      <c r="C188" s="21" t="s">
        <v>46</v>
      </c>
      <c r="D188" s="25">
        <v>3.48</v>
      </c>
      <c r="E188" s="22">
        <f t="shared" si="30"/>
        <v>3.5039440715883678</v>
      </c>
      <c r="F18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43399.770833333336</v>
      </c>
      <c r="G188" s="6">
        <f>Table1689106[[#This Row],[Mean Value]]+$P$2</f>
        <v>3.5288202493345455</v>
      </c>
      <c r="H188" s="6">
        <f>Table1689106[[#This Row],[Mean Value]]-$P$2</f>
        <v>3.4790678938421902</v>
      </c>
      <c r="I188" s="26">
        <f>Table1689106[[#This Row],[Mean Value]]+$Q$2</f>
        <v>3.5536964270807236</v>
      </c>
      <c r="J188" s="26">
        <f>Table1689106[[#This Row],[Mean Value]]-($Q$2)</f>
        <v>3.4541917160960121</v>
      </c>
      <c r="K188" s="8">
        <f>Table1689106[[#This Row],[Mean Value]]+$R$2</f>
        <v>3.5785726048269013</v>
      </c>
      <c r="L188" s="9">
        <f>Table1689106[[#This Row],[Mean Value]]-$R$2</f>
        <v>3.4293155383498344</v>
      </c>
      <c r="M188" s="23" t="str">
        <f t="array" ref="M188">IF(OR(D188&lt;$Z$2, D188&gt;$Y$2), "Yes", "No")</f>
        <v>No</v>
      </c>
      <c r="N188" s="3"/>
      <c r="V188"/>
      <c r="W188"/>
      <c r="Z188"/>
      <c r="AB188"/>
    </row>
    <row r="189" spans="1:28" x14ac:dyDescent="0.25">
      <c r="A189" s="2">
        <v>43402</v>
      </c>
      <c r="B189" s="17">
        <v>645</v>
      </c>
      <c r="C189" s="21" t="s">
        <v>29</v>
      </c>
      <c r="D189" s="25">
        <v>3.52</v>
      </c>
      <c r="E189" s="22">
        <f t="shared" si="30"/>
        <v>3.5039440715883678</v>
      </c>
      <c r="F18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43402.28125</v>
      </c>
      <c r="G189" s="6">
        <f>Table1689106[[#This Row],[Mean Value]]+$P$2</f>
        <v>3.5288202493345455</v>
      </c>
      <c r="H189" s="6">
        <f>Table1689106[[#This Row],[Mean Value]]-$P$2</f>
        <v>3.4790678938421902</v>
      </c>
      <c r="I189" s="26">
        <f>Table1689106[[#This Row],[Mean Value]]+$Q$2</f>
        <v>3.5536964270807236</v>
      </c>
      <c r="J189" s="26">
        <f>Table1689106[[#This Row],[Mean Value]]-($Q$2)</f>
        <v>3.4541917160960121</v>
      </c>
      <c r="K189" s="8">
        <f>Table1689106[[#This Row],[Mean Value]]+$R$2</f>
        <v>3.5785726048269013</v>
      </c>
      <c r="L189" s="9">
        <f>Table1689106[[#This Row],[Mean Value]]-$R$2</f>
        <v>3.4293155383498344</v>
      </c>
      <c r="M189" s="23" t="str">
        <f t="array" ref="M189">IF(OR(D189&lt;$Z$2, D189&gt;$Y$2), "Yes", "No")</f>
        <v>No</v>
      </c>
      <c r="N189" s="3"/>
      <c r="V189"/>
      <c r="W189"/>
      <c r="Z189"/>
      <c r="AB189"/>
    </row>
    <row r="190" spans="1:28" x14ac:dyDescent="0.25">
      <c r="A190" s="2">
        <v>43402</v>
      </c>
      <c r="B190" s="17">
        <v>1100</v>
      </c>
      <c r="C190" s="21" t="s">
        <v>34</v>
      </c>
      <c r="D190" s="25">
        <v>3.52</v>
      </c>
      <c r="E190" s="22">
        <f t="shared" si="30"/>
        <v>3.5039440715883678</v>
      </c>
      <c r="F19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43402.458333333336</v>
      </c>
      <c r="G190" s="6">
        <f>Table1689106[[#This Row],[Mean Value]]+$P$2</f>
        <v>3.5288202493345455</v>
      </c>
      <c r="H190" s="6">
        <f>Table1689106[[#This Row],[Mean Value]]-$P$2</f>
        <v>3.4790678938421902</v>
      </c>
      <c r="I190" s="26">
        <f>Table1689106[[#This Row],[Mean Value]]+$Q$2</f>
        <v>3.5536964270807236</v>
      </c>
      <c r="J190" s="26">
        <f>Table1689106[[#This Row],[Mean Value]]-($Q$2)</f>
        <v>3.4541917160960121</v>
      </c>
      <c r="K190" s="8">
        <f>Table1689106[[#This Row],[Mean Value]]+$R$2</f>
        <v>3.5785726048269013</v>
      </c>
      <c r="L190" s="9">
        <f>Table1689106[[#This Row],[Mean Value]]-$R$2</f>
        <v>3.4293155383498344</v>
      </c>
      <c r="M190" s="23" t="str">
        <f t="array" ref="M190">IF(OR(D190&lt;$Z$2, D190&gt;$Y$2), "Yes", "No")</f>
        <v>No</v>
      </c>
      <c r="N190" s="3"/>
      <c r="V190"/>
      <c r="W190"/>
      <c r="Z190"/>
      <c r="AB190"/>
    </row>
    <row r="191" spans="1:28" x14ac:dyDescent="0.25">
      <c r="A191" s="2">
        <v>43402</v>
      </c>
      <c r="B191" s="17">
        <v>1223</v>
      </c>
      <c r="C191" s="21" t="s">
        <v>36</v>
      </c>
      <c r="D191" s="25">
        <v>3.51</v>
      </c>
      <c r="E191" s="22">
        <f t="shared" si="30"/>
        <v>3.5039440715883678</v>
      </c>
      <c r="F19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43402.515972222223</v>
      </c>
      <c r="G191" s="6">
        <f>Table1689106[[#This Row],[Mean Value]]+$P$2</f>
        <v>3.5288202493345455</v>
      </c>
      <c r="H191" s="6">
        <f>Table1689106[[#This Row],[Mean Value]]-$P$2</f>
        <v>3.4790678938421902</v>
      </c>
      <c r="I191" s="26">
        <f>Table1689106[[#This Row],[Mean Value]]+$Q$2</f>
        <v>3.5536964270807236</v>
      </c>
      <c r="J191" s="26">
        <f>Table1689106[[#This Row],[Mean Value]]-($Q$2)</f>
        <v>3.4541917160960121</v>
      </c>
      <c r="K191" s="8">
        <f>Table1689106[[#This Row],[Mean Value]]+$R$2</f>
        <v>3.5785726048269013</v>
      </c>
      <c r="L191" s="9">
        <f>Table1689106[[#This Row],[Mean Value]]-$R$2</f>
        <v>3.4293155383498344</v>
      </c>
      <c r="M191" s="23" t="str">
        <f t="array" ref="M191">IF(OR(D191&lt;$Z$2, D191&gt;$Y$2), "Yes", "No")</f>
        <v>No</v>
      </c>
      <c r="N191" s="3"/>
      <c r="V191"/>
      <c r="W191"/>
      <c r="Z191"/>
      <c r="AB191"/>
    </row>
    <row r="192" spans="1:28" x14ac:dyDescent="0.25">
      <c r="A192" s="2">
        <v>43402</v>
      </c>
      <c r="B192" s="17">
        <v>1247</v>
      </c>
      <c r="C192" s="21" t="s">
        <v>42</v>
      </c>
      <c r="D192" s="25">
        <v>3.49</v>
      </c>
      <c r="E192" s="22">
        <f t="shared" si="30"/>
        <v>3.5039440715883678</v>
      </c>
      <c r="F19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43402.532638888886</v>
      </c>
      <c r="G192" s="6">
        <f>Table1689106[[#This Row],[Mean Value]]+$P$2</f>
        <v>3.5288202493345455</v>
      </c>
      <c r="H192" s="6">
        <f>Table1689106[[#This Row],[Mean Value]]-$P$2</f>
        <v>3.4790678938421902</v>
      </c>
      <c r="I192" s="26">
        <f>Table1689106[[#This Row],[Mean Value]]+$Q$2</f>
        <v>3.5536964270807236</v>
      </c>
      <c r="J192" s="26">
        <f>Table1689106[[#This Row],[Mean Value]]-($Q$2)</f>
        <v>3.4541917160960121</v>
      </c>
      <c r="K192" s="8">
        <f>Table1689106[[#This Row],[Mean Value]]+$R$2</f>
        <v>3.5785726048269013</v>
      </c>
      <c r="L192" s="9">
        <f>Table1689106[[#This Row],[Mean Value]]-$R$2</f>
        <v>3.4293155383498344</v>
      </c>
      <c r="M192" s="23" t="str">
        <f t="array" ref="M192">IF(OR(D192&lt;$Z$2, D192&gt;$Y$2), "Yes", "No")</f>
        <v>No</v>
      </c>
      <c r="N192" s="3"/>
      <c r="V192"/>
      <c r="W192"/>
      <c r="Z192"/>
      <c r="AB192"/>
    </row>
    <row r="193" spans="1:28" x14ac:dyDescent="0.25">
      <c r="A193" s="2">
        <v>43402</v>
      </c>
      <c r="B193" s="17">
        <v>1427</v>
      </c>
      <c r="C193" s="21" t="s">
        <v>44</v>
      </c>
      <c r="D193" s="25">
        <v>3.48</v>
      </c>
      <c r="E193" s="22">
        <f t="shared" ref="E193:E198" si="31">$O$2</f>
        <v>3.5039440715883678</v>
      </c>
      <c r="F19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43402.602083333331</v>
      </c>
      <c r="G193" s="6">
        <f>Table1689106[[#This Row],[Mean Value]]+$P$2</f>
        <v>3.5288202493345455</v>
      </c>
      <c r="H193" s="6">
        <f>Table1689106[[#This Row],[Mean Value]]-$P$2</f>
        <v>3.4790678938421902</v>
      </c>
      <c r="I193" s="26">
        <f>Table1689106[[#This Row],[Mean Value]]+$Q$2</f>
        <v>3.5536964270807236</v>
      </c>
      <c r="J193" s="26">
        <f>Table1689106[[#This Row],[Mean Value]]-($Q$2)</f>
        <v>3.4541917160960121</v>
      </c>
      <c r="K193" s="8">
        <f>Table1689106[[#This Row],[Mean Value]]+$R$2</f>
        <v>3.5785726048269013</v>
      </c>
      <c r="L193" s="9">
        <f>Table1689106[[#This Row],[Mean Value]]-$R$2</f>
        <v>3.4293155383498344</v>
      </c>
      <c r="M193" s="23" t="str">
        <f t="array" ref="M193">IF(OR(D193&lt;$Z$2, D193&gt;$Y$2), "Yes", "No")</f>
        <v>No</v>
      </c>
      <c r="N193" s="3"/>
      <c r="V193"/>
      <c r="W193"/>
      <c r="Z193"/>
      <c r="AB193"/>
    </row>
    <row r="194" spans="1:28" x14ac:dyDescent="0.25">
      <c r="A194" s="2">
        <v>43402</v>
      </c>
      <c r="B194" s="17">
        <v>1454</v>
      </c>
      <c r="C194" s="21" t="s">
        <v>30</v>
      </c>
      <c r="D194" s="25">
        <v>3.49</v>
      </c>
      <c r="E194" s="22">
        <f t="shared" si="31"/>
        <v>3.5039440715883678</v>
      </c>
      <c r="F19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43402.620833333334</v>
      </c>
      <c r="G194" s="6">
        <f>Table1689106[[#This Row],[Mean Value]]+$P$2</f>
        <v>3.5288202493345455</v>
      </c>
      <c r="H194" s="6">
        <f>Table1689106[[#This Row],[Mean Value]]-$P$2</f>
        <v>3.4790678938421902</v>
      </c>
      <c r="I194" s="26">
        <f>Table1689106[[#This Row],[Mean Value]]+$Q$2</f>
        <v>3.5536964270807236</v>
      </c>
      <c r="J194" s="26">
        <f>Table1689106[[#This Row],[Mean Value]]-($Q$2)</f>
        <v>3.4541917160960121</v>
      </c>
      <c r="K194" s="8">
        <f>Table1689106[[#This Row],[Mean Value]]+$R$2</f>
        <v>3.5785726048269013</v>
      </c>
      <c r="L194" s="9">
        <f>Table1689106[[#This Row],[Mean Value]]-$R$2</f>
        <v>3.4293155383498344</v>
      </c>
      <c r="M194" s="23" t="str">
        <f t="array" ref="M194">IF(OR(D194&lt;$Z$2, D194&gt;$Y$2), "Yes", "No")</f>
        <v>No</v>
      </c>
      <c r="N194" s="3"/>
      <c r="V194"/>
      <c r="W194"/>
      <c r="Z194"/>
      <c r="AB194"/>
    </row>
    <row r="195" spans="1:28" x14ac:dyDescent="0.25">
      <c r="A195" s="2">
        <v>43403</v>
      </c>
      <c r="B195" s="17">
        <v>630</v>
      </c>
      <c r="C195" s="21" t="s">
        <v>34</v>
      </c>
      <c r="D195" s="25">
        <v>3.51</v>
      </c>
      <c r="E195" s="22">
        <f t="shared" si="31"/>
        <v>3.5039440715883678</v>
      </c>
      <c r="F19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43403.270833333336</v>
      </c>
      <c r="G195" s="6">
        <f>Table1689106[[#This Row],[Mean Value]]+$P$2</f>
        <v>3.5288202493345455</v>
      </c>
      <c r="H195" s="6">
        <f>Table1689106[[#This Row],[Mean Value]]-$P$2</f>
        <v>3.4790678938421902</v>
      </c>
      <c r="I195" s="26">
        <f>Table1689106[[#This Row],[Mean Value]]+$Q$2</f>
        <v>3.5536964270807236</v>
      </c>
      <c r="J195" s="26">
        <f>Table1689106[[#This Row],[Mean Value]]-($Q$2)</f>
        <v>3.4541917160960121</v>
      </c>
      <c r="K195" s="8">
        <f>Table1689106[[#This Row],[Mean Value]]+$R$2</f>
        <v>3.5785726048269013</v>
      </c>
      <c r="L195" s="9">
        <f>Table1689106[[#This Row],[Mean Value]]-$R$2</f>
        <v>3.4293155383498344</v>
      </c>
      <c r="M195" s="23" t="str">
        <f t="array" ref="M195">IF(OR(D195&lt;$Z$2, D195&gt;$Y$2), "Yes", "No")</f>
        <v>No</v>
      </c>
      <c r="N195" s="3"/>
      <c r="V195"/>
      <c r="W195"/>
      <c r="Z195"/>
      <c r="AB195"/>
    </row>
    <row r="196" spans="1:28" x14ac:dyDescent="0.25">
      <c r="A196" s="2">
        <v>43403</v>
      </c>
      <c r="B196" s="17">
        <v>800</v>
      </c>
      <c r="C196" s="21" t="s">
        <v>34</v>
      </c>
      <c r="D196" s="25">
        <v>3.5</v>
      </c>
      <c r="E196" s="22">
        <f t="shared" si="31"/>
        <v>3.5039440715883678</v>
      </c>
      <c r="F19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43403.333333333336</v>
      </c>
      <c r="G196" s="6">
        <f>Table1689106[[#This Row],[Mean Value]]+$P$2</f>
        <v>3.5288202493345455</v>
      </c>
      <c r="H196" s="6">
        <f>Table1689106[[#This Row],[Mean Value]]-$P$2</f>
        <v>3.4790678938421902</v>
      </c>
      <c r="I196" s="26">
        <f>Table1689106[[#This Row],[Mean Value]]+$Q$2</f>
        <v>3.5536964270807236</v>
      </c>
      <c r="J196" s="26">
        <f>Table1689106[[#This Row],[Mean Value]]-($Q$2)</f>
        <v>3.4541917160960121</v>
      </c>
      <c r="K196" s="8">
        <f>Table1689106[[#This Row],[Mean Value]]+$R$2</f>
        <v>3.5785726048269013</v>
      </c>
      <c r="L196" s="9">
        <f>Table1689106[[#This Row],[Mean Value]]-$R$2</f>
        <v>3.4293155383498344</v>
      </c>
      <c r="M196" s="23" t="str">
        <f t="array" ref="M196">IF(OR(D196&lt;$Z$2, D196&gt;$Y$2), "Yes", "No")</f>
        <v>No</v>
      </c>
      <c r="N196" s="3"/>
      <c r="V196"/>
      <c r="W196"/>
      <c r="Z196"/>
      <c r="AB196"/>
    </row>
    <row r="197" spans="1:28" x14ac:dyDescent="0.25">
      <c r="A197" s="2">
        <v>43403</v>
      </c>
      <c r="B197" s="17">
        <v>1000</v>
      </c>
      <c r="C197" s="21" t="s">
        <v>34</v>
      </c>
      <c r="D197" s="25">
        <v>3.51</v>
      </c>
      <c r="E197" s="22">
        <f t="shared" si="31"/>
        <v>3.5039440715883678</v>
      </c>
      <c r="F19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43403.416666666664</v>
      </c>
      <c r="G197" s="6">
        <f>Table1689106[[#This Row],[Mean Value]]+$P$2</f>
        <v>3.5288202493345455</v>
      </c>
      <c r="H197" s="6">
        <f>Table1689106[[#This Row],[Mean Value]]-$P$2</f>
        <v>3.4790678938421902</v>
      </c>
      <c r="I197" s="26">
        <f>Table1689106[[#This Row],[Mean Value]]+$Q$2</f>
        <v>3.5536964270807236</v>
      </c>
      <c r="J197" s="26">
        <f>Table1689106[[#This Row],[Mean Value]]-($Q$2)</f>
        <v>3.4541917160960121</v>
      </c>
      <c r="K197" s="8">
        <f>Table1689106[[#This Row],[Mean Value]]+$R$2</f>
        <v>3.5785726048269013</v>
      </c>
      <c r="L197" s="9">
        <f>Table1689106[[#This Row],[Mean Value]]-$R$2</f>
        <v>3.4293155383498344</v>
      </c>
      <c r="M197" s="23" t="str">
        <f t="array" ref="M197">IF(OR(D197&lt;$Z$2, D197&gt;$Y$2), "Yes", "No")</f>
        <v>No</v>
      </c>
      <c r="N197" s="3"/>
      <c r="V197"/>
      <c r="W197"/>
      <c r="Z197"/>
      <c r="AB197"/>
    </row>
    <row r="198" spans="1:28" x14ac:dyDescent="0.25">
      <c r="A198" s="2">
        <v>43403</v>
      </c>
      <c r="B198" s="17">
        <v>1010</v>
      </c>
      <c r="C198" s="21" t="s">
        <v>34</v>
      </c>
      <c r="D198" s="25">
        <v>3.5</v>
      </c>
      <c r="E198" s="22">
        <f t="shared" si="31"/>
        <v>3.5039440715883678</v>
      </c>
      <c r="F19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43403.423611111109</v>
      </c>
      <c r="G198" s="6">
        <f>Table1689106[[#This Row],[Mean Value]]+$P$2</f>
        <v>3.5288202493345455</v>
      </c>
      <c r="H198" s="6">
        <f>Table1689106[[#This Row],[Mean Value]]-$P$2</f>
        <v>3.4790678938421902</v>
      </c>
      <c r="I198" s="26">
        <f>Table1689106[[#This Row],[Mean Value]]+$Q$2</f>
        <v>3.5536964270807236</v>
      </c>
      <c r="J198" s="26">
        <f>Table1689106[[#This Row],[Mean Value]]-($Q$2)</f>
        <v>3.4541917160960121</v>
      </c>
      <c r="K198" s="8">
        <f>Table1689106[[#This Row],[Mean Value]]+$R$2</f>
        <v>3.5785726048269013</v>
      </c>
      <c r="L198" s="9">
        <f>Table1689106[[#This Row],[Mean Value]]-$R$2</f>
        <v>3.4293155383498344</v>
      </c>
      <c r="M198" s="23" t="str">
        <f t="array" ref="M198">IF(OR(D198&lt;$Z$2, D198&gt;$Y$2), "Yes", "No")</f>
        <v>No</v>
      </c>
      <c r="N198" s="3"/>
      <c r="V198"/>
      <c r="W198"/>
      <c r="Z198"/>
      <c r="AB198"/>
    </row>
    <row r="199" spans="1:28" x14ac:dyDescent="0.25">
      <c r="A199" s="2">
        <v>43403</v>
      </c>
      <c r="B199" s="17">
        <v>1359</v>
      </c>
      <c r="C199" s="21" t="s">
        <v>42</v>
      </c>
      <c r="D199" s="25">
        <v>3.5</v>
      </c>
      <c r="E199" s="22">
        <f t="shared" ref="E199:E204" si="32">$O$2</f>
        <v>3.5039440715883678</v>
      </c>
      <c r="F19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43403.582638888889</v>
      </c>
      <c r="G199" s="6">
        <f>Table1689106[[#This Row],[Mean Value]]+$P$2</f>
        <v>3.5288202493345455</v>
      </c>
      <c r="H199" s="6">
        <f>Table1689106[[#This Row],[Mean Value]]-$P$2</f>
        <v>3.4790678938421902</v>
      </c>
      <c r="I199" s="26">
        <f>Table1689106[[#This Row],[Mean Value]]+$Q$2</f>
        <v>3.5536964270807236</v>
      </c>
      <c r="J199" s="26">
        <f>Table1689106[[#This Row],[Mean Value]]-($Q$2)</f>
        <v>3.4541917160960121</v>
      </c>
      <c r="K199" s="8">
        <f>Table1689106[[#This Row],[Mean Value]]+$R$2</f>
        <v>3.5785726048269013</v>
      </c>
      <c r="L199" s="9">
        <f>Table1689106[[#This Row],[Mean Value]]-$R$2</f>
        <v>3.4293155383498344</v>
      </c>
      <c r="M199" s="23" t="str">
        <f t="array" ref="M199">IF(OR(D199&lt;$Z$2, D199&gt;$Y$2), "Yes", "No")</f>
        <v>No</v>
      </c>
      <c r="N199" s="3"/>
      <c r="V199"/>
      <c r="W199"/>
      <c r="Z199"/>
      <c r="AB199"/>
    </row>
    <row r="200" spans="1:28" x14ac:dyDescent="0.25">
      <c r="A200" s="2">
        <v>43403</v>
      </c>
      <c r="B200" s="17">
        <v>1534</v>
      </c>
      <c r="C200" s="21" t="s">
        <v>30</v>
      </c>
      <c r="D200" s="25">
        <v>3.51</v>
      </c>
      <c r="E200" s="22">
        <f t="shared" si="32"/>
        <v>3.5039440715883678</v>
      </c>
      <c r="F20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43403.648611111108</v>
      </c>
      <c r="G200" s="6">
        <f>Table1689106[[#This Row],[Mean Value]]+$P$2</f>
        <v>3.5288202493345455</v>
      </c>
      <c r="H200" s="6">
        <f>Table1689106[[#This Row],[Mean Value]]-$P$2</f>
        <v>3.4790678938421902</v>
      </c>
      <c r="I200" s="26">
        <f>Table1689106[[#This Row],[Mean Value]]+$Q$2</f>
        <v>3.5536964270807236</v>
      </c>
      <c r="J200" s="26">
        <f>Table1689106[[#This Row],[Mean Value]]-($Q$2)</f>
        <v>3.4541917160960121</v>
      </c>
      <c r="K200" s="8">
        <f>Table1689106[[#This Row],[Mean Value]]+$R$2</f>
        <v>3.5785726048269013</v>
      </c>
      <c r="L200" s="9">
        <f>Table1689106[[#This Row],[Mean Value]]-$R$2</f>
        <v>3.4293155383498344</v>
      </c>
      <c r="M200" s="23" t="str">
        <f t="array" ref="M200">IF(OR(D200&lt;$Z$2, D200&gt;$Y$2), "Yes", "No")</f>
        <v>No</v>
      </c>
      <c r="N200" s="3"/>
      <c r="V200"/>
      <c r="W200"/>
      <c r="Z200"/>
      <c r="AB200"/>
    </row>
    <row r="201" spans="1:28" x14ac:dyDescent="0.25">
      <c r="A201" s="2">
        <v>43403</v>
      </c>
      <c r="B201" s="17">
        <v>1554</v>
      </c>
      <c r="C201" s="21" t="s">
        <v>30</v>
      </c>
      <c r="D201" s="25">
        <v>3.5</v>
      </c>
      <c r="E201" s="22">
        <f t="shared" si="32"/>
        <v>3.5039440715883678</v>
      </c>
      <c r="F20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43403.662499999999</v>
      </c>
      <c r="G201" s="6">
        <f>Table1689106[[#This Row],[Mean Value]]+$P$2</f>
        <v>3.5288202493345455</v>
      </c>
      <c r="H201" s="6">
        <f>Table1689106[[#This Row],[Mean Value]]-$P$2</f>
        <v>3.4790678938421902</v>
      </c>
      <c r="I201" s="26">
        <f>Table1689106[[#This Row],[Mean Value]]+$Q$2</f>
        <v>3.5536964270807236</v>
      </c>
      <c r="J201" s="26">
        <f>Table1689106[[#This Row],[Mean Value]]-($Q$2)</f>
        <v>3.4541917160960121</v>
      </c>
      <c r="K201" s="8">
        <f>Table1689106[[#This Row],[Mean Value]]+$R$2</f>
        <v>3.5785726048269013</v>
      </c>
      <c r="L201" s="9">
        <f>Table1689106[[#This Row],[Mean Value]]-$R$2</f>
        <v>3.4293155383498344</v>
      </c>
      <c r="M201" s="23" t="str">
        <f t="array" ref="M201">IF(OR(D201&lt;$Z$2, D201&gt;$Y$2), "Yes", "No")</f>
        <v>No</v>
      </c>
      <c r="N201" s="3"/>
      <c r="V201"/>
      <c r="W201"/>
      <c r="Z201"/>
      <c r="AB201"/>
    </row>
    <row r="202" spans="1:28" x14ac:dyDescent="0.25">
      <c r="A202" s="2">
        <v>43403</v>
      </c>
      <c r="B202" s="17">
        <v>1634</v>
      </c>
      <c r="C202" s="21" t="s">
        <v>30</v>
      </c>
      <c r="D202" s="25">
        <v>3.49</v>
      </c>
      <c r="E202" s="22">
        <f t="shared" si="32"/>
        <v>3.5039440715883678</v>
      </c>
      <c r="F20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43403.69027777778</v>
      </c>
      <c r="G202" s="6">
        <f>Table1689106[[#This Row],[Mean Value]]+$P$2</f>
        <v>3.5288202493345455</v>
      </c>
      <c r="H202" s="6">
        <f>Table1689106[[#This Row],[Mean Value]]-$P$2</f>
        <v>3.4790678938421902</v>
      </c>
      <c r="I202" s="26">
        <f>Table1689106[[#This Row],[Mean Value]]+$Q$2</f>
        <v>3.5536964270807236</v>
      </c>
      <c r="J202" s="26">
        <f>Table1689106[[#This Row],[Mean Value]]-($Q$2)</f>
        <v>3.4541917160960121</v>
      </c>
      <c r="K202" s="8">
        <f>Table1689106[[#This Row],[Mean Value]]+$R$2</f>
        <v>3.5785726048269013</v>
      </c>
      <c r="L202" s="9">
        <f>Table1689106[[#This Row],[Mean Value]]-$R$2</f>
        <v>3.4293155383498344</v>
      </c>
      <c r="M202" s="23" t="str">
        <f t="array" ref="M202">IF(OR(D202&lt;$Z$2, D202&gt;$Y$2), "Yes", "No")</f>
        <v>No</v>
      </c>
      <c r="N202" s="3"/>
      <c r="V202"/>
      <c r="W202"/>
      <c r="Z202"/>
      <c r="AB202"/>
    </row>
    <row r="203" spans="1:28" x14ac:dyDescent="0.25">
      <c r="A203" s="2">
        <v>43404</v>
      </c>
      <c r="B203" s="17">
        <v>535</v>
      </c>
      <c r="C203" s="21" t="s">
        <v>34</v>
      </c>
      <c r="D203" s="25">
        <v>3.52</v>
      </c>
      <c r="E203" s="22">
        <f t="shared" si="32"/>
        <v>3.5039440715883678</v>
      </c>
      <c r="F20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43404.232638888891</v>
      </c>
      <c r="G203" s="6">
        <f>Table1689106[[#This Row],[Mean Value]]+$P$2</f>
        <v>3.5288202493345455</v>
      </c>
      <c r="H203" s="6">
        <f>Table1689106[[#This Row],[Mean Value]]-$P$2</f>
        <v>3.4790678938421902</v>
      </c>
      <c r="I203" s="26">
        <f>Table1689106[[#This Row],[Mean Value]]+$Q$2</f>
        <v>3.5536964270807236</v>
      </c>
      <c r="J203" s="26">
        <f>Table1689106[[#This Row],[Mean Value]]-($Q$2)</f>
        <v>3.4541917160960121</v>
      </c>
      <c r="K203" s="8">
        <f>Table1689106[[#This Row],[Mean Value]]+$R$2</f>
        <v>3.5785726048269013</v>
      </c>
      <c r="L203" s="9">
        <f>Table1689106[[#This Row],[Mean Value]]-$R$2</f>
        <v>3.4293155383498344</v>
      </c>
      <c r="M203" s="23" t="str">
        <f t="array" ref="M203">IF(OR(D203&lt;$Z$2, D203&gt;$Y$2), "Yes", "No")</f>
        <v>No</v>
      </c>
      <c r="N203" s="3"/>
      <c r="V203"/>
      <c r="W203"/>
      <c r="Z203"/>
      <c r="AB203"/>
    </row>
    <row r="204" spans="1:28" x14ac:dyDescent="0.25">
      <c r="A204" s="2">
        <v>43404</v>
      </c>
      <c r="B204" s="17">
        <v>630</v>
      </c>
      <c r="C204" s="21" t="s">
        <v>29</v>
      </c>
      <c r="D204" s="25">
        <v>3.55</v>
      </c>
      <c r="E204" s="22">
        <f t="shared" si="32"/>
        <v>3.5039440715883678</v>
      </c>
      <c r="F20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43404.270833333336</v>
      </c>
      <c r="G204" s="6">
        <f>Table1689106[[#This Row],[Mean Value]]+$P$2</f>
        <v>3.5288202493345455</v>
      </c>
      <c r="H204" s="6">
        <f>Table1689106[[#This Row],[Mean Value]]-$P$2</f>
        <v>3.4790678938421902</v>
      </c>
      <c r="I204" s="26">
        <f>Table1689106[[#This Row],[Mean Value]]+$Q$2</f>
        <v>3.5536964270807236</v>
      </c>
      <c r="J204" s="26">
        <f>Table1689106[[#This Row],[Mean Value]]-($Q$2)</f>
        <v>3.4541917160960121</v>
      </c>
      <c r="K204" s="8">
        <f>Table1689106[[#This Row],[Mean Value]]+$R$2</f>
        <v>3.5785726048269013</v>
      </c>
      <c r="L204" s="9">
        <f>Table1689106[[#This Row],[Mean Value]]-$R$2</f>
        <v>3.4293155383498344</v>
      </c>
      <c r="M204" s="23" t="str">
        <f t="array" ref="M204">IF(OR(D204&lt;$Z$2, D204&gt;$Y$2), "Yes", "No")</f>
        <v>No</v>
      </c>
      <c r="N204" s="3"/>
      <c r="V204"/>
      <c r="W204"/>
      <c r="Z204"/>
      <c r="AB204"/>
    </row>
    <row r="205" spans="1:28" x14ac:dyDescent="0.25">
      <c r="A205" s="2">
        <v>43404</v>
      </c>
      <c r="B205" s="17">
        <v>735</v>
      </c>
      <c r="C205" s="21" t="s">
        <v>37</v>
      </c>
      <c r="D205" s="25">
        <v>3.54</v>
      </c>
      <c r="E205" s="22">
        <f t="shared" ref="E205:E210" si="33">$O$2</f>
        <v>3.5039440715883678</v>
      </c>
      <c r="F20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43404.315972222219</v>
      </c>
      <c r="G205" s="6">
        <f>Table1689106[[#This Row],[Mean Value]]+$P$2</f>
        <v>3.5288202493345455</v>
      </c>
      <c r="H205" s="6">
        <f>Table1689106[[#This Row],[Mean Value]]-$P$2</f>
        <v>3.4790678938421902</v>
      </c>
      <c r="I205" s="26">
        <f>Table1689106[[#This Row],[Mean Value]]+$Q$2</f>
        <v>3.5536964270807236</v>
      </c>
      <c r="J205" s="26">
        <f>Table1689106[[#This Row],[Mean Value]]-($Q$2)</f>
        <v>3.4541917160960121</v>
      </c>
      <c r="K205" s="8">
        <f>Table1689106[[#This Row],[Mean Value]]+$R$2</f>
        <v>3.5785726048269013</v>
      </c>
      <c r="L205" s="9">
        <f>Table1689106[[#This Row],[Mean Value]]-$R$2</f>
        <v>3.4293155383498344</v>
      </c>
      <c r="M205" s="23" t="str">
        <f t="array" ref="M205">IF(OR(D205&lt;$Z$2, D205&gt;$Y$2), "Yes", "No")</f>
        <v>No</v>
      </c>
      <c r="N205" s="3"/>
      <c r="V205"/>
      <c r="W205"/>
      <c r="Z205"/>
      <c r="AB205"/>
    </row>
    <row r="206" spans="1:28" x14ac:dyDescent="0.25">
      <c r="A206" s="2">
        <v>43404</v>
      </c>
      <c r="B206" s="17">
        <v>1005</v>
      </c>
      <c r="C206" s="21" t="s">
        <v>34</v>
      </c>
      <c r="D206" s="25">
        <v>3.51</v>
      </c>
      <c r="E206" s="22">
        <f t="shared" si="33"/>
        <v>3.5039440715883678</v>
      </c>
      <c r="F20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43404.420138888891</v>
      </c>
      <c r="G206" s="6">
        <f>Table1689106[[#This Row],[Mean Value]]+$P$2</f>
        <v>3.5288202493345455</v>
      </c>
      <c r="H206" s="6">
        <f>Table1689106[[#This Row],[Mean Value]]-$P$2</f>
        <v>3.4790678938421902</v>
      </c>
      <c r="I206" s="26">
        <f>Table1689106[[#This Row],[Mean Value]]+$Q$2</f>
        <v>3.5536964270807236</v>
      </c>
      <c r="J206" s="26">
        <f>Table1689106[[#This Row],[Mean Value]]-($Q$2)</f>
        <v>3.4541917160960121</v>
      </c>
      <c r="K206" s="8">
        <f>Table1689106[[#This Row],[Mean Value]]+$R$2</f>
        <v>3.5785726048269013</v>
      </c>
      <c r="L206" s="9">
        <f>Table1689106[[#This Row],[Mean Value]]-$R$2</f>
        <v>3.4293155383498344</v>
      </c>
      <c r="M206" s="23" t="str">
        <f t="array" ref="M206">IF(OR(D206&lt;$Z$2, D206&gt;$Y$2), "Yes", "No")</f>
        <v>No</v>
      </c>
      <c r="N206" s="3"/>
      <c r="V206"/>
      <c r="W206"/>
      <c r="Z206"/>
      <c r="AB206"/>
    </row>
    <row r="207" spans="1:28" x14ac:dyDescent="0.25">
      <c r="A207" s="2">
        <v>43405</v>
      </c>
      <c r="B207" s="17">
        <v>605</v>
      </c>
      <c r="C207" s="21" t="s">
        <v>34</v>
      </c>
      <c r="D207" s="25">
        <v>3.52</v>
      </c>
      <c r="E207" s="22">
        <f t="shared" si="33"/>
        <v>3.5039440715883678</v>
      </c>
      <c r="F20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43405.253472222219</v>
      </c>
      <c r="G207" s="6">
        <f>Table1689106[[#This Row],[Mean Value]]+$P$2</f>
        <v>3.5288202493345455</v>
      </c>
      <c r="H207" s="6">
        <f>Table1689106[[#This Row],[Mean Value]]-$P$2</f>
        <v>3.4790678938421902</v>
      </c>
      <c r="I207" s="26">
        <f>Table1689106[[#This Row],[Mean Value]]+$Q$2</f>
        <v>3.5536964270807236</v>
      </c>
      <c r="J207" s="26">
        <f>Table1689106[[#This Row],[Mean Value]]-($Q$2)</f>
        <v>3.4541917160960121</v>
      </c>
      <c r="K207" s="8">
        <f>Table1689106[[#This Row],[Mean Value]]+$R$2</f>
        <v>3.5785726048269013</v>
      </c>
      <c r="L207" s="9">
        <f>Table1689106[[#This Row],[Mean Value]]-$R$2</f>
        <v>3.4293155383498344</v>
      </c>
      <c r="M207" s="23" t="str">
        <f t="array" ref="M207">IF(OR(D207&lt;$Z$2, D207&gt;$Y$2), "Yes", "No")</f>
        <v>No</v>
      </c>
      <c r="N207" s="3"/>
      <c r="V207"/>
      <c r="W207"/>
      <c r="Z207"/>
      <c r="AB207"/>
    </row>
    <row r="208" spans="1:28" x14ac:dyDescent="0.25">
      <c r="A208" s="2">
        <v>43405</v>
      </c>
      <c r="B208" s="17">
        <v>610</v>
      </c>
      <c r="C208" s="21" t="s">
        <v>31</v>
      </c>
      <c r="D208" s="25">
        <v>3.51</v>
      </c>
      <c r="E208" s="22">
        <f t="shared" si="33"/>
        <v>3.5039440715883678</v>
      </c>
      <c r="F20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43405.256944444445</v>
      </c>
      <c r="G208" s="6">
        <f>Table1689106[[#This Row],[Mean Value]]+$P$2</f>
        <v>3.5288202493345455</v>
      </c>
      <c r="H208" s="6">
        <f>Table1689106[[#This Row],[Mean Value]]-$P$2</f>
        <v>3.4790678938421902</v>
      </c>
      <c r="I208" s="26">
        <f>Table1689106[[#This Row],[Mean Value]]+$Q$2</f>
        <v>3.5536964270807236</v>
      </c>
      <c r="J208" s="26">
        <f>Table1689106[[#This Row],[Mean Value]]-($Q$2)</f>
        <v>3.4541917160960121</v>
      </c>
      <c r="K208" s="8">
        <f>Table1689106[[#This Row],[Mean Value]]+$R$2</f>
        <v>3.5785726048269013</v>
      </c>
      <c r="L208" s="9">
        <f>Table1689106[[#This Row],[Mean Value]]-$R$2</f>
        <v>3.4293155383498344</v>
      </c>
      <c r="M208" s="23" t="str">
        <f t="array" ref="M208">IF(OR(D208&lt;$Z$2, D208&gt;$Y$2), "Yes", "No")</f>
        <v>No</v>
      </c>
      <c r="N208" s="3"/>
      <c r="V208"/>
      <c r="W208"/>
      <c r="Z208"/>
      <c r="AB208"/>
    </row>
    <row r="209" spans="1:28" x14ac:dyDescent="0.25">
      <c r="A209" s="2">
        <v>43405</v>
      </c>
      <c r="B209" s="17">
        <v>722</v>
      </c>
      <c r="C209" s="21" t="s">
        <v>31</v>
      </c>
      <c r="D209" s="25">
        <v>3.52</v>
      </c>
      <c r="E209" s="22">
        <f t="shared" si="33"/>
        <v>3.5039440715883678</v>
      </c>
      <c r="F20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43405.306944444441</v>
      </c>
      <c r="G209" s="6">
        <f>Table1689106[[#This Row],[Mean Value]]+$P$2</f>
        <v>3.5288202493345455</v>
      </c>
      <c r="H209" s="6">
        <f>Table1689106[[#This Row],[Mean Value]]-$P$2</f>
        <v>3.4790678938421902</v>
      </c>
      <c r="I209" s="26">
        <f>Table1689106[[#This Row],[Mean Value]]+$Q$2</f>
        <v>3.5536964270807236</v>
      </c>
      <c r="J209" s="26">
        <f>Table1689106[[#This Row],[Mean Value]]-($Q$2)</f>
        <v>3.4541917160960121</v>
      </c>
      <c r="K209" s="8">
        <f>Table1689106[[#This Row],[Mean Value]]+$R$2</f>
        <v>3.5785726048269013</v>
      </c>
      <c r="L209" s="9">
        <f>Table1689106[[#This Row],[Mean Value]]-$R$2</f>
        <v>3.4293155383498344</v>
      </c>
      <c r="M209" s="23" t="str">
        <f t="array" ref="M209">IF(OR(D209&lt;$Z$2, D209&gt;$Y$2), "Yes", "No")</f>
        <v>No</v>
      </c>
      <c r="N209" s="3"/>
      <c r="V209"/>
      <c r="W209"/>
      <c r="Z209"/>
      <c r="AB209"/>
    </row>
    <row r="210" spans="1:28" x14ac:dyDescent="0.25">
      <c r="A210" s="2">
        <v>43405</v>
      </c>
      <c r="B210" s="17">
        <v>1030</v>
      </c>
      <c r="C210" s="21" t="s">
        <v>41</v>
      </c>
      <c r="D210" s="25">
        <v>3.51</v>
      </c>
      <c r="E210" s="22">
        <f t="shared" si="33"/>
        <v>3.5039440715883678</v>
      </c>
      <c r="F21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43405.4375</v>
      </c>
      <c r="G210" s="6">
        <f>Table1689106[[#This Row],[Mean Value]]+$P$2</f>
        <v>3.5288202493345455</v>
      </c>
      <c r="H210" s="6">
        <f>Table1689106[[#This Row],[Mean Value]]-$P$2</f>
        <v>3.4790678938421902</v>
      </c>
      <c r="I210" s="26">
        <f>Table1689106[[#This Row],[Mean Value]]+$Q$2</f>
        <v>3.5536964270807236</v>
      </c>
      <c r="J210" s="26">
        <f>Table1689106[[#This Row],[Mean Value]]-($Q$2)</f>
        <v>3.4541917160960121</v>
      </c>
      <c r="K210" s="8">
        <f>Table1689106[[#This Row],[Mean Value]]+$R$2</f>
        <v>3.5785726048269013</v>
      </c>
      <c r="L210" s="9">
        <f>Table1689106[[#This Row],[Mean Value]]-$R$2</f>
        <v>3.4293155383498344</v>
      </c>
      <c r="M210" s="23" t="str">
        <f t="array" ref="M210">IF(OR(D210&lt;$Z$2, D210&gt;$Y$2), "Yes", "No")</f>
        <v>No</v>
      </c>
      <c r="N210" s="3"/>
      <c r="V210"/>
      <c r="W210"/>
      <c r="Z210"/>
      <c r="AB210"/>
    </row>
    <row r="211" spans="1:28" x14ac:dyDescent="0.25">
      <c r="A211" s="2">
        <v>43405</v>
      </c>
      <c r="B211" s="17">
        <v>1242</v>
      </c>
      <c r="C211" s="21" t="s">
        <v>42</v>
      </c>
      <c r="D211" s="25">
        <v>3.49</v>
      </c>
      <c r="E211" s="22">
        <f t="shared" ref="E211:E216" si="34">$O$2</f>
        <v>3.5039440715883678</v>
      </c>
      <c r="F21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43405.529166666667</v>
      </c>
      <c r="G211" s="6">
        <f>Table1689106[[#This Row],[Mean Value]]+$P$2</f>
        <v>3.5288202493345455</v>
      </c>
      <c r="H211" s="6">
        <f>Table1689106[[#This Row],[Mean Value]]-$P$2</f>
        <v>3.4790678938421902</v>
      </c>
      <c r="I211" s="26">
        <f>Table1689106[[#This Row],[Mean Value]]+$Q$2</f>
        <v>3.5536964270807236</v>
      </c>
      <c r="J211" s="26">
        <f>Table1689106[[#This Row],[Mean Value]]-($Q$2)</f>
        <v>3.4541917160960121</v>
      </c>
      <c r="K211" s="8">
        <f>Table1689106[[#This Row],[Mean Value]]+$R$2</f>
        <v>3.5785726048269013</v>
      </c>
      <c r="L211" s="9">
        <f>Table1689106[[#This Row],[Mean Value]]-$R$2</f>
        <v>3.4293155383498344</v>
      </c>
      <c r="M211" s="23" t="str">
        <f t="array" ref="M211">IF(OR(D211&lt;$Z$2, D211&gt;$Y$2), "Yes", "No")</f>
        <v>No</v>
      </c>
      <c r="N211" s="3"/>
      <c r="V211"/>
      <c r="W211"/>
      <c r="Z211"/>
      <c r="AB211"/>
    </row>
    <row r="212" spans="1:28" x14ac:dyDescent="0.25">
      <c r="A212" s="2">
        <v>43405</v>
      </c>
      <c r="B212" s="17">
        <v>1317</v>
      </c>
      <c r="C212" s="21" t="s">
        <v>30</v>
      </c>
      <c r="D212" s="25">
        <v>3.52</v>
      </c>
      <c r="E212" s="22">
        <f t="shared" si="34"/>
        <v>3.5039440715883678</v>
      </c>
      <c r="F21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43405.553472222222</v>
      </c>
      <c r="G212" s="6">
        <f>Table1689106[[#This Row],[Mean Value]]+$P$2</f>
        <v>3.5288202493345455</v>
      </c>
      <c r="H212" s="6">
        <f>Table1689106[[#This Row],[Mean Value]]-$P$2</f>
        <v>3.4790678938421902</v>
      </c>
      <c r="I212" s="26">
        <f>Table1689106[[#This Row],[Mean Value]]+$Q$2</f>
        <v>3.5536964270807236</v>
      </c>
      <c r="J212" s="26">
        <f>Table1689106[[#This Row],[Mean Value]]-($Q$2)</f>
        <v>3.4541917160960121</v>
      </c>
      <c r="K212" s="8">
        <f>Table1689106[[#This Row],[Mean Value]]+$R$2</f>
        <v>3.5785726048269013</v>
      </c>
      <c r="L212" s="9">
        <f>Table1689106[[#This Row],[Mean Value]]-$R$2</f>
        <v>3.4293155383498344</v>
      </c>
      <c r="M212" s="23" t="str">
        <f t="array" ref="M212">IF(OR(D212&lt;$Z$2, D212&gt;$Y$2), "Yes", "No")</f>
        <v>No</v>
      </c>
      <c r="N212" s="3"/>
      <c r="V212"/>
      <c r="W212"/>
      <c r="Z212"/>
      <c r="AB212"/>
    </row>
    <row r="213" spans="1:28" x14ac:dyDescent="0.25">
      <c r="A213" s="2">
        <v>43405</v>
      </c>
      <c r="B213" s="17">
        <v>1334</v>
      </c>
      <c r="C213" s="21" t="s">
        <v>30</v>
      </c>
      <c r="D213" s="25">
        <v>3.48</v>
      </c>
      <c r="E213" s="22">
        <f t="shared" si="34"/>
        <v>3.5039440715883678</v>
      </c>
      <c r="F21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43405.56527777778</v>
      </c>
      <c r="G213" s="6">
        <f>Table1689106[[#This Row],[Mean Value]]+$P$2</f>
        <v>3.5288202493345455</v>
      </c>
      <c r="H213" s="6">
        <f>Table1689106[[#This Row],[Mean Value]]-$P$2</f>
        <v>3.4790678938421902</v>
      </c>
      <c r="I213" s="26">
        <f>Table1689106[[#This Row],[Mean Value]]+$Q$2</f>
        <v>3.5536964270807236</v>
      </c>
      <c r="J213" s="26">
        <f>Table1689106[[#This Row],[Mean Value]]-($Q$2)</f>
        <v>3.4541917160960121</v>
      </c>
      <c r="K213" s="8">
        <f>Table1689106[[#This Row],[Mean Value]]+$R$2</f>
        <v>3.5785726048269013</v>
      </c>
      <c r="L213" s="9">
        <f>Table1689106[[#This Row],[Mean Value]]-$R$2</f>
        <v>3.4293155383498344</v>
      </c>
      <c r="M213" s="23" t="str">
        <f t="array" ref="M213">IF(OR(D213&lt;$Z$2, D213&gt;$Y$2), "Yes", "No")</f>
        <v>No</v>
      </c>
      <c r="N213" s="3"/>
      <c r="V213"/>
      <c r="W213"/>
      <c r="Z213"/>
      <c r="AB213"/>
    </row>
    <row r="214" spans="1:28" x14ac:dyDescent="0.25">
      <c r="A214" s="2">
        <v>43405</v>
      </c>
      <c r="B214" s="17">
        <v>1537</v>
      </c>
      <c r="C214" s="21" t="s">
        <v>30</v>
      </c>
      <c r="D214" s="25">
        <v>3.5</v>
      </c>
      <c r="E214" s="22">
        <f t="shared" si="34"/>
        <v>3.5039440715883678</v>
      </c>
      <c r="F21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43405.650694444441</v>
      </c>
      <c r="G214" s="6">
        <f>Table1689106[[#This Row],[Mean Value]]+$P$2</f>
        <v>3.5288202493345455</v>
      </c>
      <c r="H214" s="6">
        <f>Table1689106[[#This Row],[Mean Value]]-$P$2</f>
        <v>3.4790678938421902</v>
      </c>
      <c r="I214" s="26">
        <f>Table1689106[[#This Row],[Mean Value]]+$Q$2</f>
        <v>3.5536964270807236</v>
      </c>
      <c r="J214" s="26">
        <f>Table1689106[[#This Row],[Mean Value]]-($Q$2)</f>
        <v>3.4541917160960121</v>
      </c>
      <c r="K214" s="8">
        <f>Table1689106[[#This Row],[Mean Value]]+$R$2</f>
        <v>3.5785726048269013</v>
      </c>
      <c r="L214" s="9">
        <f>Table1689106[[#This Row],[Mean Value]]-$R$2</f>
        <v>3.4293155383498344</v>
      </c>
      <c r="M214" s="23" t="str">
        <f t="array" ref="M214">IF(OR(D214&lt;$Z$2, D214&gt;$Y$2), "Yes", "No")</f>
        <v>No</v>
      </c>
      <c r="N214" s="3"/>
      <c r="V214"/>
      <c r="W214"/>
      <c r="Z214"/>
      <c r="AB214"/>
    </row>
    <row r="215" spans="1:28" x14ac:dyDescent="0.25">
      <c r="A215" s="2">
        <v>43405</v>
      </c>
      <c r="B215" s="17">
        <v>1618</v>
      </c>
      <c r="C215" s="21" t="s">
        <v>30</v>
      </c>
      <c r="D215" s="25">
        <v>3.52</v>
      </c>
      <c r="E215" s="22">
        <f t="shared" si="34"/>
        <v>3.5039440715883678</v>
      </c>
      <c r="F21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43405.679166666669</v>
      </c>
      <c r="G215" s="6">
        <f>Table1689106[[#This Row],[Mean Value]]+$P$2</f>
        <v>3.5288202493345455</v>
      </c>
      <c r="H215" s="6">
        <f>Table1689106[[#This Row],[Mean Value]]-$P$2</f>
        <v>3.4790678938421902</v>
      </c>
      <c r="I215" s="26">
        <f>Table1689106[[#This Row],[Mean Value]]+$Q$2</f>
        <v>3.5536964270807236</v>
      </c>
      <c r="J215" s="26">
        <f>Table1689106[[#This Row],[Mean Value]]-($Q$2)</f>
        <v>3.4541917160960121</v>
      </c>
      <c r="K215" s="8">
        <f>Table1689106[[#This Row],[Mean Value]]+$R$2</f>
        <v>3.5785726048269013</v>
      </c>
      <c r="L215" s="9">
        <f>Table1689106[[#This Row],[Mean Value]]-$R$2</f>
        <v>3.4293155383498344</v>
      </c>
      <c r="M215" s="23" t="str">
        <f t="array" ref="M215">IF(OR(D215&lt;$Z$2, D215&gt;$Y$2), "Yes", "No")</f>
        <v>No</v>
      </c>
      <c r="N215" s="3"/>
      <c r="V215"/>
      <c r="W215"/>
      <c r="Z215"/>
      <c r="AB215"/>
    </row>
    <row r="216" spans="1:28" x14ac:dyDescent="0.25">
      <c r="A216" s="2">
        <v>43405</v>
      </c>
      <c r="B216" s="17">
        <v>1645</v>
      </c>
      <c r="C216" s="21" t="s">
        <v>30</v>
      </c>
      <c r="D216" s="25">
        <v>3.49</v>
      </c>
      <c r="E216" s="22">
        <f t="shared" si="34"/>
        <v>3.5039440715883678</v>
      </c>
      <c r="F21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43405.697916666664</v>
      </c>
      <c r="G216" s="6">
        <f>Table1689106[[#This Row],[Mean Value]]+$P$2</f>
        <v>3.5288202493345455</v>
      </c>
      <c r="H216" s="6">
        <f>Table1689106[[#This Row],[Mean Value]]-$P$2</f>
        <v>3.4790678938421902</v>
      </c>
      <c r="I216" s="26">
        <f>Table1689106[[#This Row],[Mean Value]]+$Q$2</f>
        <v>3.5536964270807236</v>
      </c>
      <c r="J216" s="26">
        <f>Table1689106[[#This Row],[Mean Value]]-($Q$2)</f>
        <v>3.4541917160960121</v>
      </c>
      <c r="K216" s="8">
        <f>Table1689106[[#This Row],[Mean Value]]+$R$2</f>
        <v>3.5785726048269013</v>
      </c>
      <c r="L216" s="9">
        <f>Table1689106[[#This Row],[Mean Value]]-$R$2</f>
        <v>3.4293155383498344</v>
      </c>
      <c r="M216" s="23" t="str">
        <f t="array" ref="M216">IF(OR(D216&lt;$Z$2, D216&gt;$Y$2), "Yes", "No")</f>
        <v>No</v>
      </c>
      <c r="N216" s="3"/>
      <c r="V216"/>
      <c r="W216"/>
      <c r="Z216"/>
      <c r="AB216"/>
    </row>
    <row r="217" spans="1:28" x14ac:dyDescent="0.25">
      <c r="A217" s="2">
        <v>43405</v>
      </c>
      <c r="B217" s="17">
        <v>1733</v>
      </c>
      <c r="C217" s="21" t="s">
        <v>42</v>
      </c>
      <c r="D217" s="25">
        <v>3.51</v>
      </c>
      <c r="E217" s="22">
        <f t="shared" ref="E217:E222" si="35">$O$2</f>
        <v>3.5039440715883678</v>
      </c>
      <c r="F21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43405.731249999997</v>
      </c>
      <c r="G217" s="6">
        <f>Table1689106[[#This Row],[Mean Value]]+$P$2</f>
        <v>3.5288202493345455</v>
      </c>
      <c r="H217" s="6">
        <f>Table1689106[[#This Row],[Mean Value]]-$P$2</f>
        <v>3.4790678938421902</v>
      </c>
      <c r="I217" s="26">
        <f>Table1689106[[#This Row],[Mean Value]]+$Q$2</f>
        <v>3.5536964270807236</v>
      </c>
      <c r="J217" s="26">
        <f>Table1689106[[#This Row],[Mean Value]]-($Q$2)</f>
        <v>3.4541917160960121</v>
      </c>
      <c r="K217" s="8">
        <f>Table1689106[[#This Row],[Mean Value]]+$R$2</f>
        <v>3.5785726048269013</v>
      </c>
      <c r="L217" s="9">
        <f>Table1689106[[#This Row],[Mean Value]]-$R$2</f>
        <v>3.4293155383498344</v>
      </c>
      <c r="M217" s="23" t="str">
        <f t="array" ref="M217">IF(OR(D217&lt;$Z$2, D217&gt;$Y$2), "Yes", "No")</f>
        <v>No</v>
      </c>
      <c r="N217" s="3"/>
      <c r="V217"/>
      <c r="W217"/>
      <c r="Z217"/>
      <c r="AB217"/>
    </row>
    <row r="218" spans="1:28" x14ac:dyDescent="0.25">
      <c r="A218" s="2">
        <v>43406</v>
      </c>
      <c r="B218" s="17">
        <v>830</v>
      </c>
      <c r="C218" s="21" t="s">
        <v>41</v>
      </c>
      <c r="D218" s="25">
        <v>3.52</v>
      </c>
      <c r="E218" s="22">
        <f t="shared" si="35"/>
        <v>3.5039440715883678</v>
      </c>
      <c r="F21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43406.354166666664</v>
      </c>
      <c r="G218" s="6">
        <f>Table1689106[[#This Row],[Mean Value]]+$P$2</f>
        <v>3.5288202493345455</v>
      </c>
      <c r="H218" s="6">
        <f>Table1689106[[#This Row],[Mean Value]]-$P$2</f>
        <v>3.4790678938421902</v>
      </c>
      <c r="I218" s="26">
        <f>Table1689106[[#This Row],[Mean Value]]+$Q$2</f>
        <v>3.5536964270807236</v>
      </c>
      <c r="J218" s="26">
        <f>Table1689106[[#This Row],[Mean Value]]-($Q$2)</f>
        <v>3.4541917160960121</v>
      </c>
      <c r="K218" s="8">
        <f>Table1689106[[#This Row],[Mean Value]]+$R$2</f>
        <v>3.5785726048269013</v>
      </c>
      <c r="L218" s="9">
        <f>Table1689106[[#This Row],[Mean Value]]-$R$2</f>
        <v>3.4293155383498344</v>
      </c>
      <c r="M218" s="23" t="str">
        <f t="array" ref="M218">IF(OR(D218&lt;$Z$2, D218&gt;$Y$2), "Yes", "No")</f>
        <v>No</v>
      </c>
      <c r="N218" s="3"/>
      <c r="V218"/>
      <c r="W218"/>
      <c r="Z218"/>
      <c r="AB218"/>
    </row>
    <row r="219" spans="1:28" x14ac:dyDescent="0.25">
      <c r="A219" s="2">
        <v>43406</v>
      </c>
      <c r="B219" s="17">
        <v>1225</v>
      </c>
      <c r="C219" s="21" t="s">
        <v>40</v>
      </c>
      <c r="D219" s="25">
        <v>3.5</v>
      </c>
      <c r="E219" s="22">
        <f t="shared" si="35"/>
        <v>3.5039440715883678</v>
      </c>
      <c r="F21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43406.517361111109</v>
      </c>
      <c r="G219" s="6">
        <f>Table1689106[[#This Row],[Mean Value]]+$P$2</f>
        <v>3.5288202493345455</v>
      </c>
      <c r="H219" s="6">
        <f>Table1689106[[#This Row],[Mean Value]]-$P$2</f>
        <v>3.4790678938421902</v>
      </c>
      <c r="I219" s="26">
        <f>Table1689106[[#This Row],[Mean Value]]+$Q$2</f>
        <v>3.5536964270807236</v>
      </c>
      <c r="J219" s="26">
        <f>Table1689106[[#This Row],[Mean Value]]-($Q$2)</f>
        <v>3.4541917160960121</v>
      </c>
      <c r="K219" s="8">
        <f>Table1689106[[#This Row],[Mean Value]]+$R$2</f>
        <v>3.5785726048269013</v>
      </c>
      <c r="L219" s="9">
        <f>Table1689106[[#This Row],[Mean Value]]-$R$2</f>
        <v>3.4293155383498344</v>
      </c>
      <c r="M219" s="23" t="str">
        <f t="array" ref="M219">IF(OR(D219&lt;$Z$2, D219&gt;$Y$2), "Yes", "No")</f>
        <v>No</v>
      </c>
      <c r="N219" s="3"/>
      <c r="V219"/>
      <c r="W219"/>
      <c r="Z219"/>
      <c r="AB219"/>
    </row>
    <row r="220" spans="1:28" x14ac:dyDescent="0.25">
      <c r="A220" s="2">
        <v>43406</v>
      </c>
      <c r="B220" s="17">
        <v>1351</v>
      </c>
      <c r="C220" s="21" t="s">
        <v>42</v>
      </c>
      <c r="D220" s="25">
        <v>3.51</v>
      </c>
      <c r="E220" s="22">
        <f t="shared" si="35"/>
        <v>3.5039440715883678</v>
      </c>
      <c r="F22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43406.57708333333</v>
      </c>
      <c r="G220" s="6">
        <f>Table1689106[[#This Row],[Mean Value]]+$P$2</f>
        <v>3.5288202493345455</v>
      </c>
      <c r="H220" s="6">
        <f>Table1689106[[#This Row],[Mean Value]]-$P$2</f>
        <v>3.4790678938421902</v>
      </c>
      <c r="I220" s="26">
        <f>Table1689106[[#This Row],[Mean Value]]+$Q$2</f>
        <v>3.5536964270807236</v>
      </c>
      <c r="J220" s="26">
        <f>Table1689106[[#This Row],[Mean Value]]-($Q$2)</f>
        <v>3.4541917160960121</v>
      </c>
      <c r="K220" s="8">
        <f>Table1689106[[#This Row],[Mean Value]]+$R$2</f>
        <v>3.5785726048269013</v>
      </c>
      <c r="L220" s="9">
        <f>Table1689106[[#This Row],[Mean Value]]-$R$2</f>
        <v>3.4293155383498344</v>
      </c>
      <c r="M220" s="23" t="str">
        <f t="array" ref="M220">IF(OR(D220&lt;$Z$2, D220&gt;$Y$2), "Yes", "No")</f>
        <v>No</v>
      </c>
      <c r="N220" s="3"/>
      <c r="V220"/>
      <c r="W220"/>
      <c r="Z220"/>
      <c r="AB220"/>
    </row>
    <row r="221" spans="1:28" x14ac:dyDescent="0.25">
      <c r="A221" s="2">
        <v>43406</v>
      </c>
      <c r="B221" s="17">
        <v>1638</v>
      </c>
      <c r="C221" s="21" t="s">
        <v>30</v>
      </c>
      <c r="D221" s="25">
        <v>3.48</v>
      </c>
      <c r="E221" s="22">
        <f t="shared" si="35"/>
        <v>3.5039440715883678</v>
      </c>
      <c r="F22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43406.693055555559</v>
      </c>
      <c r="G221" s="6">
        <f>Table1689106[[#This Row],[Mean Value]]+$P$2</f>
        <v>3.5288202493345455</v>
      </c>
      <c r="H221" s="6">
        <f>Table1689106[[#This Row],[Mean Value]]-$P$2</f>
        <v>3.4790678938421902</v>
      </c>
      <c r="I221" s="26">
        <f>Table1689106[[#This Row],[Mean Value]]+$Q$2</f>
        <v>3.5536964270807236</v>
      </c>
      <c r="J221" s="26">
        <f>Table1689106[[#This Row],[Mean Value]]-($Q$2)</f>
        <v>3.4541917160960121</v>
      </c>
      <c r="K221" s="8">
        <f>Table1689106[[#This Row],[Mean Value]]+$R$2</f>
        <v>3.5785726048269013</v>
      </c>
      <c r="L221" s="9">
        <f>Table1689106[[#This Row],[Mean Value]]-$R$2</f>
        <v>3.4293155383498344</v>
      </c>
      <c r="M221" s="23" t="str">
        <f t="array" ref="M221">IF(OR(D221&lt;$Z$2, D221&gt;$Y$2), "Yes", "No")</f>
        <v>No</v>
      </c>
      <c r="N221" s="3"/>
      <c r="V221"/>
      <c r="W221"/>
      <c r="Z221"/>
      <c r="AB221"/>
    </row>
    <row r="222" spans="1:28" x14ac:dyDescent="0.25">
      <c r="A222" s="2">
        <v>43407</v>
      </c>
      <c r="B222" s="17">
        <v>550</v>
      </c>
      <c r="C222" s="21" t="s">
        <v>34</v>
      </c>
      <c r="D222" s="25">
        <v>3.51</v>
      </c>
      <c r="E222" s="22">
        <f t="shared" si="35"/>
        <v>3.5039440715883678</v>
      </c>
      <c r="F22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43407.243055555555</v>
      </c>
      <c r="G222" s="6">
        <f>Table1689106[[#This Row],[Mean Value]]+$P$2</f>
        <v>3.5288202493345455</v>
      </c>
      <c r="H222" s="6">
        <f>Table1689106[[#This Row],[Mean Value]]-$P$2</f>
        <v>3.4790678938421902</v>
      </c>
      <c r="I222" s="26">
        <f>Table1689106[[#This Row],[Mean Value]]+$Q$2</f>
        <v>3.5536964270807236</v>
      </c>
      <c r="J222" s="26">
        <f>Table1689106[[#This Row],[Mean Value]]-($Q$2)</f>
        <v>3.4541917160960121</v>
      </c>
      <c r="K222" s="8">
        <f>Table1689106[[#This Row],[Mean Value]]+$R$2</f>
        <v>3.5785726048269013</v>
      </c>
      <c r="L222" s="9">
        <f>Table1689106[[#This Row],[Mean Value]]-$R$2</f>
        <v>3.4293155383498344</v>
      </c>
      <c r="M222" s="23" t="str">
        <f t="array" ref="M222">IF(OR(D222&lt;$Z$2, D222&gt;$Y$2), "Yes", "No")</f>
        <v>No</v>
      </c>
      <c r="N222" s="3"/>
      <c r="V222"/>
      <c r="W222"/>
      <c r="Z222"/>
      <c r="AB222"/>
    </row>
    <row r="223" spans="1:28" x14ac:dyDescent="0.25">
      <c r="A223" s="2">
        <v>43407</v>
      </c>
      <c r="B223" s="17">
        <v>626</v>
      </c>
      <c r="C223" s="21" t="s">
        <v>36</v>
      </c>
      <c r="D223" s="25">
        <v>3.54</v>
      </c>
      <c r="E223" s="22">
        <f t="shared" ref="E223:E228" si="36">$O$2</f>
        <v>3.5039440715883678</v>
      </c>
      <c r="F22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43407.268055555556</v>
      </c>
      <c r="G223" s="6">
        <f>Table1689106[[#This Row],[Mean Value]]+$P$2</f>
        <v>3.5288202493345455</v>
      </c>
      <c r="H223" s="6">
        <f>Table1689106[[#This Row],[Mean Value]]-$P$2</f>
        <v>3.4790678938421902</v>
      </c>
      <c r="I223" s="26">
        <f>Table1689106[[#This Row],[Mean Value]]+$Q$2</f>
        <v>3.5536964270807236</v>
      </c>
      <c r="J223" s="26">
        <f>Table1689106[[#This Row],[Mean Value]]-($Q$2)</f>
        <v>3.4541917160960121</v>
      </c>
      <c r="K223" s="8">
        <f>Table1689106[[#This Row],[Mean Value]]+$R$2</f>
        <v>3.5785726048269013</v>
      </c>
      <c r="L223" s="9">
        <f>Table1689106[[#This Row],[Mean Value]]-$R$2</f>
        <v>3.4293155383498344</v>
      </c>
      <c r="M223" s="23" t="str">
        <f t="array" ref="M223">IF(OR(D223&lt;$Z$2, D223&gt;$Y$2), "Yes", "No")</f>
        <v>No</v>
      </c>
      <c r="N223" s="3"/>
      <c r="V223"/>
      <c r="W223"/>
      <c r="Z223"/>
      <c r="AB223"/>
    </row>
    <row r="224" spans="1:28" x14ac:dyDescent="0.25">
      <c r="A224" s="2">
        <v>43407</v>
      </c>
      <c r="B224" s="17">
        <v>650</v>
      </c>
      <c r="C224" s="21" t="s">
        <v>34</v>
      </c>
      <c r="D224" s="25">
        <v>3.51</v>
      </c>
      <c r="E224" s="22">
        <f t="shared" si="36"/>
        <v>3.5039440715883678</v>
      </c>
      <c r="F22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43407.284722222219</v>
      </c>
      <c r="G224" s="6">
        <f>Table1689106[[#This Row],[Mean Value]]+$P$2</f>
        <v>3.5288202493345455</v>
      </c>
      <c r="H224" s="6">
        <f>Table1689106[[#This Row],[Mean Value]]-$P$2</f>
        <v>3.4790678938421902</v>
      </c>
      <c r="I224" s="26">
        <f>Table1689106[[#This Row],[Mean Value]]+$Q$2</f>
        <v>3.5536964270807236</v>
      </c>
      <c r="J224" s="26">
        <f>Table1689106[[#This Row],[Mean Value]]-($Q$2)</f>
        <v>3.4541917160960121</v>
      </c>
      <c r="K224" s="8">
        <f>Table1689106[[#This Row],[Mean Value]]+$R$2</f>
        <v>3.5785726048269013</v>
      </c>
      <c r="L224" s="9">
        <f>Table1689106[[#This Row],[Mean Value]]-$R$2</f>
        <v>3.4293155383498344</v>
      </c>
      <c r="M224" s="23" t="str">
        <f t="array" ref="M224">IF(OR(D224&lt;$Z$2, D224&gt;$Y$2), "Yes", "No")</f>
        <v>No</v>
      </c>
      <c r="N224" s="3"/>
      <c r="V224"/>
      <c r="W224"/>
      <c r="Z224"/>
      <c r="AB224"/>
    </row>
    <row r="225" spans="1:28" x14ac:dyDescent="0.25">
      <c r="A225" s="2">
        <v>43407</v>
      </c>
      <c r="B225" s="17">
        <v>1034</v>
      </c>
      <c r="C225" s="21" t="s">
        <v>42</v>
      </c>
      <c r="D225" s="25">
        <v>3.53</v>
      </c>
      <c r="E225" s="22">
        <f t="shared" si="36"/>
        <v>3.5039440715883678</v>
      </c>
      <c r="F22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43407.44027777778</v>
      </c>
      <c r="G225" s="6">
        <f>Table1689106[[#This Row],[Mean Value]]+$P$2</f>
        <v>3.5288202493345455</v>
      </c>
      <c r="H225" s="6">
        <f>Table1689106[[#This Row],[Mean Value]]-$P$2</f>
        <v>3.4790678938421902</v>
      </c>
      <c r="I225" s="26">
        <f>Table1689106[[#This Row],[Mean Value]]+$Q$2</f>
        <v>3.5536964270807236</v>
      </c>
      <c r="J225" s="26">
        <f>Table1689106[[#This Row],[Mean Value]]-($Q$2)</f>
        <v>3.4541917160960121</v>
      </c>
      <c r="K225" s="8">
        <f>Table1689106[[#This Row],[Mean Value]]+$R$2</f>
        <v>3.5785726048269013</v>
      </c>
      <c r="L225" s="9">
        <f>Table1689106[[#This Row],[Mean Value]]-$R$2</f>
        <v>3.4293155383498344</v>
      </c>
      <c r="M225" s="23" t="str">
        <f t="array" ref="M225">IF(OR(D225&lt;$Z$2, D225&gt;$Y$2), "Yes", "No")</f>
        <v>No</v>
      </c>
      <c r="N225" s="3"/>
      <c r="V225"/>
      <c r="W225"/>
      <c r="Z225"/>
      <c r="AB225"/>
    </row>
    <row r="226" spans="1:28" x14ac:dyDescent="0.25">
      <c r="A226" s="2">
        <v>43407</v>
      </c>
      <c r="B226" s="17">
        <v>1205</v>
      </c>
      <c r="C226" s="21" t="s">
        <v>36</v>
      </c>
      <c r="D226" s="25">
        <v>3.53</v>
      </c>
      <c r="E226" s="22">
        <f t="shared" si="36"/>
        <v>3.5039440715883678</v>
      </c>
      <c r="F22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43407.503472222219</v>
      </c>
      <c r="G226" s="6">
        <f>Table1689106[[#This Row],[Mean Value]]+$P$2</f>
        <v>3.5288202493345455</v>
      </c>
      <c r="H226" s="6">
        <f>Table1689106[[#This Row],[Mean Value]]-$P$2</f>
        <v>3.4790678938421902</v>
      </c>
      <c r="I226" s="26">
        <f>Table1689106[[#This Row],[Mean Value]]+$Q$2</f>
        <v>3.5536964270807236</v>
      </c>
      <c r="J226" s="26">
        <f>Table1689106[[#This Row],[Mean Value]]-($Q$2)</f>
        <v>3.4541917160960121</v>
      </c>
      <c r="K226" s="8">
        <f>Table1689106[[#This Row],[Mean Value]]+$R$2</f>
        <v>3.5785726048269013</v>
      </c>
      <c r="L226" s="9">
        <f>Table1689106[[#This Row],[Mean Value]]-$R$2</f>
        <v>3.4293155383498344</v>
      </c>
      <c r="M226" s="23" t="str">
        <f t="array" ref="M226">IF(OR(D226&lt;$Z$2, D226&gt;$Y$2), "Yes", "No")</f>
        <v>No</v>
      </c>
      <c r="N226" s="3"/>
      <c r="V226"/>
      <c r="W226"/>
      <c r="Z226"/>
      <c r="AB226"/>
    </row>
    <row r="227" spans="1:28" x14ac:dyDescent="0.25">
      <c r="A227" s="2">
        <v>43409</v>
      </c>
      <c r="B227" s="17">
        <v>715</v>
      </c>
      <c r="C227" s="21" t="s">
        <v>35</v>
      </c>
      <c r="D227" s="25">
        <v>3.52</v>
      </c>
      <c r="E227" s="22">
        <f t="shared" si="36"/>
        <v>3.5039440715883678</v>
      </c>
      <c r="F22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43409.302083333336</v>
      </c>
      <c r="G227" s="6">
        <f>Table1689106[[#This Row],[Mean Value]]+$P$2</f>
        <v>3.5288202493345455</v>
      </c>
      <c r="H227" s="6">
        <f>Table1689106[[#This Row],[Mean Value]]-$P$2</f>
        <v>3.4790678938421902</v>
      </c>
      <c r="I227" s="26">
        <f>Table1689106[[#This Row],[Mean Value]]+$Q$2</f>
        <v>3.5536964270807236</v>
      </c>
      <c r="J227" s="26">
        <f>Table1689106[[#This Row],[Mean Value]]-($Q$2)</f>
        <v>3.4541917160960121</v>
      </c>
      <c r="K227" s="8">
        <f>Table1689106[[#This Row],[Mean Value]]+$R$2</f>
        <v>3.5785726048269013</v>
      </c>
      <c r="L227" s="9">
        <f>Table1689106[[#This Row],[Mean Value]]-$R$2</f>
        <v>3.4293155383498344</v>
      </c>
      <c r="M227" s="23" t="str">
        <f t="array" ref="M227">IF(OR(D227&lt;$Z$2, D227&gt;$Y$2), "Yes", "No")</f>
        <v>No</v>
      </c>
      <c r="N227" s="3"/>
      <c r="V227"/>
      <c r="W227"/>
      <c r="Z227"/>
      <c r="AB227"/>
    </row>
    <row r="228" spans="1:28" x14ac:dyDescent="0.25">
      <c r="A228" s="2">
        <v>43409</v>
      </c>
      <c r="B228" s="17">
        <v>945</v>
      </c>
      <c r="C228" s="21" t="s">
        <v>31</v>
      </c>
      <c r="D228" s="25">
        <v>3.53</v>
      </c>
      <c r="E228" s="22">
        <f t="shared" si="36"/>
        <v>3.5039440715883678</v>
      </c>
      <c r="F22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43409.40625</v>
      </c>
      <c r="G228" s="6">
        <f>Table1689106[[#This Row],[Mean Value]]+$P$2</f>
        <v>3.5288202493345455</v>
      </c>
      <c r="H228" s="6">
        <f>Table1689106[[#This Row],[Mean Value]]-$P$2</f>
        <v>3.4790678938421902</v>
      </c>
      <c r="I228" s="26">
        <f>Table1689106[[#This Row],[Mean Value]]+$Q$2</f>
        <v>3.5536964270807236</v>
      </c>
      <c r="J228" s="26">
        <f>Table1689106[[#This Row],[Mean Value]]-($Q$2)</f>
        <v>3.4541917160960121</v>
      </c>
      <c r="K228" s="8">
        <f>Table1689106[[#This Row],[Mean Value]]+$R$2</f>
        <v>3.5785726048269013</v>
      </c>
      <c r="L228" s="9">
        <f>Table1689106[[#This Row],[Mean Value]]-$R$2</f>
        <v>3.4293155383498344</v>
      </c>
      <c r="M228" s="23" t="str">
        <f t="array" ref="M228">IF(OR(D228&lt;$Z$2, D228&gt;$Y$2), "Yes", "No")</f>
        <v>No</v>
      </c>
      <c r="N228" s="3"/>
      <c r="V228"/>
      <c r="W228"/>
      <c r="Z228"/>
      <c r="AB228"/>
    </row>
    <row r="229" spans="1:28" x14ac:dyDescent="0.25">
      <c r="A229" s="2">
        <v>43409</v>
      </c>
      <c r="B229" s="17">
        <v>1041</v>
      </c>
      <c r="C229" s="21" t="s">
        <v>42</v>
      </c>
      <c r="D229" s="25">
        <v>3.53</v>
      </c>
      <c r="E229" s="22">
        <f t="shared" ref="E229:E234" si="37">$O$2</f>
        <v>3.5039440715883678</v>
      </c>
      <c r="F22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43409.445138888892</v>
      </c>
      <c r="G229" s="6">
        <f>Table1689106[[#This Row],[Mean Value]]+$P$2</f>
        <v>3.5288202493345455</v>
      </c>
      <c r="H229" s="6">
        <f>Table1689106[[#This Row],[Mean Value]]-$P$2</f>
        <v>3.4790678938421902</v>
      </c>
      <c r="I229" s="26">
        <f>Table1689106[[#This Row],[Mean Value]]+$Q$2</f>
        <v>3.5536964270807236</v>
      </c>
      <c r="J229" s="26">
        <f>Table1689106[[#This Row],[Mean Value]]-($Q$2)</f>
        <v>3.4541917160960121</v>
      </c>
      <c r="K229" s="8">
        <f>Table1689106[[#This Row],[Mean Value]]+$R$2</f>
        <v>3.5785726048269013</v>
      </c>
      <c r="L229" s="9">
        <f>Table1689106[[#This Row],[Mean Value]]-$R$2</f>
        <v>3.4293155383498344</v>
      </c>
      <c r="M229" s="23" t="str">
        <f t="array" ref="M229">IF(OR(D229&lt;$Z$2, D229&gt;$Y$2), "Yes", "No")</f>
        <v>No</v>
      </c>
      <c r="N229" s="3"/>
      <c r="V229"/>
      <c r="W229"/>
      <c r="Z229"/>
      <c r="AB229"/>
    </row>
    <row r="230" spans="1:28" x14ac:dyDescent="0.25">
      <c r="A230" s="2">
        <v>43409</v>
      </c>
      <c r="B230" s="17">
        <v>1235</v>
      </c>
      <c r="C230" s="21" t="s">
        <v>31</v>
      </c>
      <c r="D230" s="25">
        <v>3.52</v>
      </c>
      <c r="E230" s="22">
        <f t="shared" si="37"/>
        <v>3.5039440715883678</v>
      </c>
      <c r="F23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43409.524305555555</v>
      </c>
      <c r="G230" s="6">
        <f>Table1689106[[#This Row],[Mean Value]]+$P$2</f>
        <v>3.5288202493345455</v>
      </c>
      <c r="H230" s="6">
        <f>Table1689106[[#This Row],[Mean Value]]-$P$2</f>
        <v>3.4790678938421902</v>
      </c>
      <c r="I230" s="26">
        <f>Table1689106[[#This Row],[Mean Value]]+$Q$2</f>
        <v>3.5536964270807236</v>
      </c>
      <c r="J230" s="26">
        <f>Table1689106[[#This Row],[Mean Value]]-($Q$2)</f>
        <v>3.4541917160960121</v>
      </c>
      <c r="K230" s="8">
        <f>Table1689106[[#This Row],[Mean Value]]+$R$2</f>
        <v>3.5785726048269013</v>
      </c>
      <c r="L230" s="9">
        <f>Table1689106[[#This Row],[Mean Value]]-$R$2</f>
        <v>3.4293155383498344</v>
      </c>
      <c r="M230" s="23" t="str">
        <f t="array" ref="M230">IF(OR(D230&lt;$Z$2, D230&gt;$Y$2), "Yes", "No")</f>
        <v>No</v>
      </c>
      <c r="N230" s="3"/>
      <c r="V230"/>
      <c r="W230"/>
      <c r="Z230"/>
      <c r="AB230"/>
    </row>
    <row r="231" spans="1:28" x14ac:dyDescent="0.25">
      <c r="A231" s="2">
        <v>43409</v>
      </c>
      <c r="B231" s="17">
        <v>1240</v>
      </c>
      <c r="C231" s="21" t="s">
        <v>31</v>
      </c>
      <c r="D231" s="25">
        <v>3.52</v>
      </c>
      <c r="E231" s="22">
        <f t="shared" si="37"/>
        <v>3.5039440715883678</v>
      </c>
      <c r="F23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43409.527777777781</v>
      </c>
      <c r="G231" s="6">
        <f>Table1689106[[#This Row],[Mean Value]]+$P$2</f>
        <v>3.5288202493345455</v>
      </c>
      <c r="H231" s="6">
        <f>Table1689106[[#This Row],[Mean Value]]-$P$2</f>
        <v>3.4790678938421902</v>
      </c>
      <c r="I231" s="26">
        <f>Table1689106[[#This Row],[Mean Value]]+$Q$2</f>
        <v>3.5536964270807236</v>
      </c>
      <c r="J231" s="26">
        <f>Table1689106[[#This Row],[Mean Value]]-($Q$2)</f>
        <v>3.4541917160960121</v>
      </c>
      <c r="K231" s="8">
        <f>Table1689106[[#This Row],[Mean Value]]+$R$2</f>
        <v>3.5785726048269013</v>
      </c>
      <c r="L231" s="9">
        <f>Table1689106[[#This Row],[Mean Value]]-$R$2</f>
        <v>3.4293155383498344</v>
      </c>
      <c r="M231" s="23" t="str">
        <f t="array" ref="M231">IF(OR(D231&lt;$Z$2, D231&gt;$Y$2), "Yes", "No")</f>
        <v>No</v>
      </c>
      <c r="N231" s="3"/>
      <c r="V231"/>
      <c r="W231"/>
      <c r="Z231"/>
      <c r="AB231"/>
    </row>
    <row r="232" spans="1:28" x14ac:dyDescent="0.25">
      <c r="A232" s="2">
        <v>43409</v>
      </c>
      <c r="B232" s="17">
        <v>1245</v>
      </c>
      <c r="C232" s="21" t="s">
        <v>31</v>
      </c>
      <c r="D232" s="25">
        <v>3.52</v>
      </c>
      <c r="E232" s="22">
        <f t="shared" si="37"/>
        <v>3.5039440715883678</v>
      </c>
      <c r="F23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43409.53125</v>
      </c>
      <c r="G232" s="6">
        <f>Table1689106[[#This Row],[Mean Value]]+$P$2</f>
        <v>3.5288202493345455</v>
      </c>
      <c r="H232" s="6">
        <f>Table1689106[[#This Row],[Mean Value]]-$P$2</f>
        <v>3.4790678938421902</v>
      </c>
      <c r="I232" s="26">
        <f>Table1689106[[#This Row],[Mean Value]]+$Q$2</f>
        <v>3.5536964270807236</v>
      </c>
      <c r="J232" s="26">
        <f>Table1689106[[#This Row],[Mean Value]]-($Q$2)</f>
        <v>3.4541917160960121</v>
      </c>
      <c r="K232" s="8">
        <f>Table1689106[[#This Row],[Mean Value]]+$R$2</f>
        <v>3.5785726048269013</v>
      </c>
      <c r="L232" s="9">
        <f>Table1689106[[#This Row],[Mean Value]]-$R$2</f>
        <v>3.4293155383498344</v>
      </c>
      <c r="M232" s="23" t="str">
        <f t="array" ref="M232">IF(OR(D232&lt;$Z$2, D232&gt;$Y$2), "Yes", "No")</f>
        <v>No</v>
      </c>
      <c r="N232" s="3"/>
      <c r="V232"/>
      <c r="W232"/>
      <c r="Z232"/>
      <c r="AB232"/>
    </row>
    <row r="233" spans="1:28" x14ac:dyDescent="0.25">
      <c r="A233" s="2">
        <v>43409</v>
      </c>
      <c r="B233" s="17">
        <v>1629</v>
      </c>
      <c r="C233" s="21" t="s">
        <v>42</v>
      </c>
      <c r="D233" s="25">
        <v>3.49</v>
      </c>
      <c r="E233" s="22">
        <f t="shared" si="37"/>
        <v>3.5039440715883678</v>
      </c>
      <c r="F23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43409.686805555553</v>
      </c>
      <c r="G233" s="6">
        <f>Table1689106[[#This Row],[Mean Value]]+$P$2</f>
        <v>3.5288202493345455</v>
      </c>
      <c r="H233" s="6">
        <f>Table1689106[[#This Row],[Mean Value]]-$P$2</f>
        <v>3.4790678938421902</v>
      </c>
      <c r="I233" s="26">
        <f>Table1689106[[#This Row],[Mean Value]]+$Q$2</f>
        <v>3.5536964270807236</v>
      </c>
      <c r="J233" s="26">
        <f>Table1689106[[#This Row],[Mean Value]]-($Q$2)</f>
        <v>3.4541917160960121</v>
      </c>
      <c r="K233" s="8">
        <f>Table1689106[[#This Row],[Mean Value]]+$R$2</f>
        <v>3.5785726048269013</v>
      </c>
      <c r="L233" s="9">
        <f>Table1689106[[#This Row],[Mean Value]]-$R$2</f>
        <v>3.4293155383498344</v>
      </c>
      <c r="M233" s="23" t="str">
        <f t="array" ref="M233">IF(OR(D233&lt;$Z$2, D233&gt;$Y$2), "Yes", "No")</f>
        <v>No</v>
      </c>
      <c r="N233" s="3"/>
      <c r="V233"/>
      <c r="W233"/>
      <c r="Z233"/>
      <c r="AB233"/>
    </row>
    <row r="234" spans="1:28" x14ac:dyDescent="0.25">
      <c r="A234" s="2">
        <v>43410</v>
      </c>
      <c r="B234" s="17">
        <v>615</v>
      </c>
      <c r="C234" s="21" t="s">
        <v>29</v>
      </c>
      <c r="D234" s="25">
        <v>3.53</v>
      </c>
      <c r="E234" s="22">
        <f t="shared" si="37"/>
        <v>3.5039440715883678</v>
      </c>
      <c r="F23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43410.260416666664</v>
      </c>
      <c r="G234" s="6">
        <f>Table1689106[[#This Row],[Mean Value]]+$P$2</f>
        <v>3.5288202493345455</v>
      </c>
      <c r="H234" s="6">
        <f>Table1689106[[#This Row],[Mean Value]]-$P$2</f>
        <v>3.4790678938421902</v>
      </c>
      <c r="I234" s="26">
        <f>Table1689106[[#This Row],[Mean Value]]+$Q$2</f>
        <v>3.5536964270807236</v>
      </c>
      <c r="J234" s="26">
        <f>Table1689106[[#This Row],[Mean Value]]-($Q$2)</f>
        <v>3.4541917160960121</v>
      </c>
      <c r="K234" s="8">
        <f>Table1689106[[#This Row],[Mean Value]]+$R$2</f>
        <v>3.5785726048269013</v>
      </c>
      <c r="L234" s="9">
        <f>Table1689106[[#This Row],[Mean Value]]-$R$2</f>
        <v>3.4293155383498344</v>
      </c>
      <c r="M234" s="23" t="str">
        <f t="array" ref="M234">IF(OR(D234&lt;$Z$2, D234&gt;$Y$2), "Yes", "No")</f>
        <v>No</v>
      </c>
      <c r="N234" s="3"/>
      <c r="V234"/>
      <c r="W234"/>
      <c r="Z234"/>
      <c r="AB234"/>
    </row>
    <row r="235" spans="1:28" x14ac:dyDescent="0.25">
      <c r="A235" s="2">
        <v>43410</v>
      </c>
      <c r="B235" s="17">
        <v>620</v>
      </c>
      <c r="C235" s="21" t="s">
        <v>29</v>
      </c>
      <c r="D235" s="25">
        <v>3.53</v>
      </c>
      <c r="E235" s="22">
        <f t="shared" ref="E235:E240" si="38">$O$2</f>
        <v>3.5039440715883678</v>
      </c>
      <c r="F23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43410.263888888891</v>
      </c>
      <c r="G235" s="6">
        <f>Table1689106[[#This Row],[Mean Value]]+$P$2</f>
        <v>3.5288202493345455</v>
      </c>
      <c r="H235" s="6">
        <f>Table1689106[[#This Row],[Mean Value]]-$P$2</f>
        <v>3.4790678938421902</v>
      </c>
      <c r="I235" s="26">
        <f>Table1689106[[#This Row],[Mean Value]]+$Q$2</f>
        <v>3.5536964270807236</v>
      </c>
      <c r="J235" s="26">
        <f>Table1689106[[#This Row],[Mean Value]]-($Q$2)</f>
        <v>3.4541917160960121</v>
      </c>
      <c r="K235" s="8">
        <f>Table1689106[[#This Row],[Mean Value]]+$R$2</f>
        <v>3.5785726048269013</v>
      </c>
      <c r="L235" s="9">
        <f>Table1689106[[#This Row],[Mean Value]]-$R$2</f>
        <v>3.4293155383498344</v>
      </c>
      <c r="M235" s="23" t="str">
        <f t="array" ref="M235">IF(OR(D235&lt;$Z$2, D235&gt;$Y$2), "Yes", "No")</f>
        <v>No</v>
      </c>
      <c r="N235" s="3"/>
      <c r="V235"/>
      <c r="W235"/>
      <c r="Z235"/>
      <c r="AB235"/>
    </row>
    <row r="236" spans="1:28" x14ac:dyDescent="0.25">
      <c r="A236" s="2">
        <v>43410</v>
      </c>
      <c r="B236" s="17">
        <v>1059</v>
      </c>
      <c r="C236" s="21" t="s">
        <v>30</v>
      </c>
      <c r="D236" s="25">
        <v>3.52</v>
      </c>
      <c r="E236" s="22">
        <f t="shared" si="38"/>
        <v>3.5039440715883678</v>
      </c>
      <c r="F23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43410.457638888889</v>
      </c>
      <c r="G236" s="6">
        <f>Table1689106[[#This Row],[Mean Value]]+$P$2</f>
        <v>3.5288202493345455</v>
      </c>
      <c r="H236" s="6">
        <f>Table1689106[[#This Row],[Mean Value]]-$P$2</f>
        <v>3.4790678938421902</v>
      </c>
      <c r="I236" s="26">
        <f>Table1689106[[#This Row],[Mean Value]]+$Q$2</f>
        <v>3.5536964270807236</v>
      </c>
      <c r="J236" s="26">
        <f>Table1689106[[#This Row],[Mean Value]]-($Q$2)</f>
        <v>3.4541917160960121</v>
      </c>
      <c r="K236" s="8">
        <f>Table1689106[[#This Row],[Mean Value]]+$R$2</f>
        <v>3.5785726048269013</v>
      </c>
      <c r="L236" s="9">
        <f>Table1689106[[#This Row],[Mean Value]]-$R$2</f>
        <v>3.4293155383498344</v>
      </c>
      <c r="M236" s="23" t="str">
        <f t="array" ref="M236">IF(OR(D236&lt;$Z$2, D236&gt;$Y$2), "Yes", "No")</f>
        <v>No</v>
      </c>
      <c r="N236" s="3"/>
      <c r="V236"/>
      <c r="W236"/>
      <c r="Z236"/>
      <c r="AB236"/>
    </row>
    <row r="237" spans="1:28" x14ac:dyDescent="0.25">
      <c r="A237" s="2">
        <v>43410</v>
      </c>
      <c r="B237" s="17">
        <v>1147</v>
      </c>
      <c r="C237" s="21" t="s">
        <v>30</v>
      </c>
      <c r="D237" s="25">
        <v>3.52</v>
      </c>
      <c r="E237" s="22">
        <f t="shared" si="38"/>
        <v>3.5039440715883678</v>
      </c>
      <c r="F23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43410.490972222222</v>
      </c>
      <c r="G237" s="6">
        <f>Table1689106[[#This Row],[Mean Value]]+$P$2</f>
        <v>3.5288202493345455</v>
      </c>
      <c r="H237" s="6">
        <f>Table1689106[[#This Row],[Mean Value]]-$P$2</f>
        <v>3.4790678938421902</v>
      </c>
      <c r="I237" s="26">
        <f>Table1689106[[#This Row],[Mean Value]]+$Q$2</f>
        <v>3.5536964270807236</v>
      </c>
      <c r="J237" s="26">
        <f>Table1689106[[#This Row],[Mean Value]]-($Q$2)</f>
        <v>3.4541917160960121</v>
      </c>
      <c r="K237" s="8">
        <f>Table1689106[[#This Row],[Mean Value]]+$R$2</f>
        <v>3.5785726048269013</v>
      </c>
      <c r="L237" s="9">
        <f>Table1689106[[#This Row],[Mean Value]]-$R$2</f>
        <v>3.4293155383498344</v>
      </c>
      <c r="M237" s="23" t="str">
        <f t="array" ref="M237">IF(OR(D237&lt;$Z$2, D237&gt;$Y$2), "Yes", "No")</f>
        <v>No</v>
      </c>
      <c r="N237" s="3"/>
      <c r="V237"/>
      <c r="W237"/>
      <c r="Z237"/>
      <c r="AB237"/>
    </row>
    <row r="238" spans="1:28" x14ac:dyDescent="0.25">
      <c r="A238" s="2">
        <v>43410</v>
      </c>
      <c r="B238" s="17">
        <v>1237</v>
      </c>
      <c r="C238" s="21" t="s">
        <v>30</v>
      </c>
      <c r="D238" s="25">
        <v>3.52</v>
      </c>
      <c r="E238" s="22">
        <f t="shared" si="38"/>
        <v>3.5039440715883678</v>
      </c>
      <c r="F23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43410.525694444441</v>
      </c>
      <c r="G238" s="6">
        <f>Table1689106[[#This Row],[Mean Value]]+$P$2</f>
        <v>3.5288202493345455</v>
      </c>
      <c r="H238" s="6">
        <f>Table1689106[[#This Row],[Mean Value]]-$P$2</f>
        <v>3.4790678938421902</v>
      </c>
      <c r="I238" s="26">
        <f>Table1689106[[#This Row],[Mean Value]]+$Q$2</f>
        <v>3.5536964270807236</v>
      </c>
      <c r="J238" s="26">
        <f>Table1689106[[#This Row],[Mean Value]]-($Q$2)</f>
        <v>3.4541917160960121</v>
      </c>
      <c r="K238" s="8">
        <f>Table1689106[[#This Row],[Mean Value]]+$R$2</f>
        <v>3.5785726048269013</v>
      </c>
      <c r="L238" s="9">
        <f>Table1689106[[#This Row],[Mean Value]]-$R$2</f>
        <v>3.4293155383498344</v>
      </c>
      <c r="M238" s="23" t="str">
        <f t="array" ref="M238">IF(OR(D238&lt;$Z$2, D238&gt;$Y$2), "Yes", "No")</f>
        <v>No</v>
      </c>
      <c r="N238" s="3"/>
      <c r="V238"/>
      <c r="W238"/>
      <c r="Z238"/>
      <c r="AB238"/>
    </row>
    <row r="239" spans="1:28" x14ac:dyDescent="0.25">
      <c r="A239" s="2">
        <v>43410</v>
      </c>
      <c r="B239" s="17">
        <v>1340</v>
      </c>
      <c r="C239" s="21" t="s">
        <v>30</v>
      </c>
      <c r="D239" s="25">
        <v>3.5</v>
      </c>
      <c r="E239" s="22">
        <f t="shared" si="38"/>
        <v>3.5039440715883678</v>
      </c>
      <c r="F23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43410.569444444445</v>
      </c>
      <c r="G239" s="6">
        <f>Table1689106[[#This Row],[Mean Value]]+$P$2</f>
        <v>3.5288202493345455</v>
      </c>
      <c r="H239" s="6">
        <f>Table1689106[[#This Row],[Mean Value]]-$P$2</f>
        <v>3.4790678938421902</v>
      </c>
      <c r="I239" s="26">
        <f>Table1689106[[#This Row],[Mean Value]]+$Q$2</f>
        <v>3.5536964270807236</v>
      </c>
      <c r="J239" s="26">
        <f>Table1689106[[#This Row],[Mean Value]]-($Q$2)</f>
        <v>3.4541917160960121</v>
      </c>
      <c r="K239" s="8">
        <f>Table1689106[[#This Row],[Mean Value]]+$R$2</f>
        <v>3.5785726048269013</v>
      </c>
      <c r="L239" s="9">
        <f>Table1689106[[#This Row],[Mean Value]]-$R$2</f>
        <v>3.4293155383498344</v>
      </c>
      <c r="M239" s="23" t="str">
        <f t="array" ref="M239">IF(OR(D239&lt;$Z$2, D239&gt;$Y$2), "Yes", "No")</f>
        <v>No</v>
      </c>
      <c r="N239" s="3"/>
      <c r="V239"/>
      <c r="W239"/>
      <c r="Z239"/>
      <c r="AB239"/>
    </row>
    <row r="240" spans="1:28" x14ac:dyDescent="0.25">
      <c r="A240" s="2">
        <v>43410</v>
      </c>
      <c r="B240" s="17">
        <v>1503</v>
      </c>
      <c r="C240" s="21" t="s">
        <v>42</v>
      </c>
      <c r="D240" s="25">
        <v>3.49</v>
      </c>
      <c r="E240" s="22">
        <f t="shared" si="38"/>
        <v>3.5039440715883678</v>
      </c>
      <c r="F24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43410.627083333333</v>
      </c>
      <c r="G240" s="6">
        <f>Table1689106[[#This Row],[Mean Value]]+$P$2</f>
        <v>3.5288202493345455</v>
      </c>
      <c r="H240" s="6">
        <f>Table1689106[[#This Row],[Mean Value]]-$P$2</f>
        <v>3.4790678938421902</v>
      </c>
      <c r="I240" s="26">
        <f>Table1689106[[#This Row],[Mean Value]]+$Q$2</f>
        <v>3.5536964270807236</v>
      </c>
      <c r="J240" s="26">
        <f>Table1689106[[#This Row],[Mean Value]]-($Q$2)</f>
        <v>3.4541917160960121</v>
      </c>
      <c r="K240" s="8">
        <f>Table1689106[[#This Row],[Mean Value]]+$R$2</f>
        <v>3.5785726048269013</v>
      </c>
      <c r="L240" s="9">
        <f>Table1689106[[#This Row],[Mean Value]]-$R$2</f>
        <v>3.4293155383498344</v>
      </c>
      <c r="M240" s="23" t="str">
        <f t="array" ref="M240">IF(OR(D240&lt;$Z$2, D240&gt;$Y$2), "Yes", "No")</f>
        <v>No</v>
      </c>
      <c r="N240" s="3"/>
      <c r="V240"/>
      <c r="W240"/>
      <c r="Z240"/>
      <c r="AB240"/>
    </row>
    <row r="241" spans="1:28" x14ac:dyDescent="0.25">
      <c r="A241" s="2">
        <v>43410</v>
      </c>
      <c r="B241" s="17">
        <v>1526</v>
      </c>
      <c r="C241" s="21" t="s">
        <v>42</v>
      </c>
      <c r="D241" s="25">
        <v>3.52</v>
      </c>
      <c r="E241" s="22">
        <f t="shared" ref="E241:E246" si="39">$O$2</f>
        <v>3.5039440715883678</v>
      </c>
      <c r="F24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43410.643055555556</v>
      </c>
      <c r="G241" s="6">
        <f>Table1689106[[#This Row],[Mean Value]]+$P$2</f>
        <v>3.5288202493345455</v>
      </c>
      <c r="H241" s="6">
        <f>Table1689106[[#This Row],[Mean Value]]-$P$2</f>
        <v>3.4790678938421902</v>
      </c>
      <c r="I241" s="26">
        <f>Table1689106[[#This Row],[Mean Value]]+$Q$2</f>
        <v>3.5536964270807236</v>
      </c>
      <c r="J241" s="26">
        <f>Table1689106[[#This Row],[Mean Value]]-($Q$2)</f>
        <v>3.4541917160960121</v>
      </c>
      <c r="K241" s="8">
        <f>Table1689106[[#This Row],[Mean Value]]+$R$2</f>
        <v>3.5785726048269013</v>
      </c>
      <c r="L241" s="9">
        <f>Table1689106[[#This Row],[Mean Value]]-$R$2</f>
        <v>3.4293155383498344</v>
      </c>
      <c r="M241" s="23" t="str">
        <f t="array" ref="M241">IF(OR(D241&lt;$Z$2, D241&gt;$Y$2), "Yes", "No")</f>
        <v>No</v>
      </c>
      <c r="N241" s="3"/>
      <c r="V241"/>
      <c r="W241"/>
      <c r="Z241"/>
      <c r="AB241"/>
    </row>
    <row r="242" spans="1:28" x14ac:dyDescent="0.25">
      <c r="A242" s="2">
        <v>43410</v>
      </c>
      <c r="B242" s="17">
        <v>1558</v>
      </c>
      <c r="C242" s="21" t="s">
        <v>30</v>
      </c>
      <c r="D242" s="25">
        <v>3.51</v>
      </c>
      <c r="E242" s="22">
        <f t="shared" si="39"/>
        <v>3.5039440715883678</v>
      </c>
      <c r="F24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43410.665277777778</v>
      </c>
      <c r="G242" s="6">
        <f>Table1689106[[#This Row],[Mean Value]]+$P$2</f>
        <v>3.5288202493345455</v>
      </c>
      <c r="H242" s="6">
        <f>Table1689106[[#This Row],[Mean Value]]-$P$2</f>
        <v>3.4790678938421902</v>
      </c>
      <c r="I242" s="26">
        <f>Table1689106[[#This Row],[Mean Value]]+$Q$2</f>
        <v>3.5536964270807236</v>
      </c>
      <c r="J242" s="26">
        <f>Table1689106[[#This Row],[Mean Value]]-($Q$2)</f>
        <v>3.4541917160960121</v>
      </c>
      <c r="K242" s="8">
        <f>Table1689106[[#This Row],[Mean Value]]+$R$2</f>
        <v>3.5785726048269013</v>
      </c>
      <c r="L242" s="9">
        <f>Table1689106[[#This Row],[Mean Value]]-$R$2</f>
        <v>3.4293155383498344</v>
      </c>
      <c r="M242" s="23" t="str">
        <f t="array" ref="M242">IF(OR(D242&lt;$Z$2, D242&gt;$Y$2), "Yes", "No")</f>
        <v>No</v>
      </c>
      <c r="N242" s="3"/>
      <c r="V242"/>
      <c r="W242"/>
      <c r="Z242"/>
      <c r="AB242"/>
    </row>
    <row r="243" spans="1:28" x14ac:dyDescent="0.25">
      <c r="A243" s="2">
        <v>43410</v>
      </c>
      <c r="B243" s="17">
        <v>1620</v>
      </c>
      <c r="C243" s="21" t="s">
        <v>30</v>
      </c>
      <c r="D243" s="25">
        <v>3.52</v>
      </c>
      <c r="E243" s="22">
        <f t="shared" si="39"/>
        <v>3.5039440715883678</v>
      </c>
      <c r="F24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43410.680555555555</v>
      </c>
      <c r="G243" s="6">
        <f>Table1689106[[#This Row],[Mean Value]]+$P$2</f>
        <v>3.5288202493345455</v>
      </c>
      <c r="H243" s="6">
        <f>Table1689106[[#This Row],[Mean Value]]-$P$2</f>
        <v>3.4790678938421902</v>
      </c>
      <c r="I243" s="26">
        <f>Table1689106[[#This Row],[Mean Value]]+$Q$2</f>
        <v>3.5536964270807236</v>
      </c>
      <c r="J243" s="26">
        <f>Table1689106[[#This Row],[Mean Value]]-($Q$2)</f>
        <v>3.4541917160960121</v>
      </c>
      <c r="K243" s="8">
        <f>Table1689106[[#This Row],[Mean Value]]+$R$2</f>
        <v>3.5785726048269013</v>
      </c>
      <c r="L243" s="9">
        <f>Table1689106[[#This Row],[Mean Value]]-$R$2</f>
        <v>3.4293155383498344</v>
      </c>
      <c r="M243" s="23" t="str">
        <f t="array" ref="M243">IF(OR(D243&lt;$Z$2, D243&gt;$Y$2), "Yes", "No")</f>
        <v>No</v>
      </c>
      <c r="N243" s="3"/>
      <c r="V243"/>
      <c r="W243"/>
      <c r="Z243"/>
      <c r="AB243"/>
    </row>
    <row r="244" spans="1:28" x14ac:dyDescent="0.25">
      <c r="A244" s="2">
        <v>43411</v>
      </c>
      <c r="B244" s="17">
        <v>635</v>
      </c>
      <c r="C244" s="21" t="s">
        <v>35</v>
      </c>
      <c r="D244" s="25">
        <v>3.49</v>
      </c>
      <c r="E244" s="22">
        <f t="shared" si="39"/>
        <v>3.5039440715883678</v>
      </c>
      <c r="F24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43411.274305555555</v>
      </c>
      <c r="G244" s="6">
        <f>Table1689106[[#This Row],[Mean Value]]+$P$2</f>
        <v>3.5288202493345455</v>
      </c>
      <c r="H244" s="6">
        <f>Table1689106[[#This Row],[Mean Value]]-$P$2</f>
        <v>3.4790678938421902</v>
      </c>
      <c r="I244" s="26">
        <f>Table1689106[[#This Row],[Mean Value]]+$Q$2</f>
        <v>3.5536964270807236</v>
      </c>
      <c r="J244" s="26">
        <f>Table1689106[[#This Row],[Mean Value]]-($Q$2)</f>
        <v>3.4541917160960121</v>
      </c>
      <c r="K244" s="8">
        <f>Table1689106[[#This Row],[Mean Value]]+$R$2</f>
        <v>3.5785726048269013</v>
      </c>
      <c r="L244" s="9">
        <f>Table1689106[[#This Row],[Mean Value]]-$R$2</f>
        <v>3.4293155383498344</v>
      </c>
      <c r="M244" s="23" t="str">
        <f t="array" ref="M244">IF(OR(D244&lt;$Z$2, D244&gt;$Y$2), "Yes", "No")</f>
        <v>No</v>
      </c>
      <c r="N244" s="3"/>
      <c r="V244"/>
      <c r="W244"/>
      <c r="Z244"/>
      <c r="AB244"/>
    </row>
    <row r="245" spans="1:28" x14ac:dyDescent="0.25">
      <c r="A245" s="2">
        <v>43411</v>
      </c>
      <c r="B245" s="17">
        <v>745</v>
      </c>
      <c r="C245" s="21" t="s">
        <v>29</v>
      </c>
      <c r="D245" s="25">
        <v>3.55</v>
      </c>
      <c r="E245" s="22">
        <f t="shared" si="39"/>
        <v>3.5039440715883678</v>
      </c>
      <c r="F24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43411.322916666664</v>
      </c>
      <c r="G245" s="6">
        <f>Table1689106[[#This Row],[Mean Value]]+$P$2</f>
        <v>3.5288202493345455</v>
      </c>
      <c r="H245" s="6">
        <f>Table1689106[[#This Row],[Mean Value]]-$P$2</f>
        <v>3.4790678938421902</v>
      </c>
      <c r="I245" s="26">
        <f>Table1689106[[#This Row],[Mean Value]]+$Q$2</f>
        <v>3.5536964270807236</v>
      </c>
      <c r="J245" s="26">
        <f>Table1689106[[#This Row],[Mean Value]]-($Q$2)</f>
        <v>3.4541917160960121</v>
      </c>
      <c r="K245" s="8">
        <f>Table1689106[[#This Row],[Mean Value]]+$R$2</f>
        <v>3.5785726048269013</v>
      </c>
      <c r="L245" s="9">
        <f>Table1689106[[#This Row],[Mean Value]]-$R$2</f>
        <v>3.4293155383498344</v>
      </c>
      <c r="M245" s="23" t="str">
        <f t="array" ref="M245">IF(OR(D245&lt;$Z$2, D245&gt;$Y$2), "Yes", "No")</f>
        <v>No</v>
      </c>
      <c r="N245" s="3"/>
      <c r="V245"/>
      <c r="W245"/>
      <c r="Z245"/>
      <c r="AB245"/>
    </row>
    <row r="246" spans="1:28" x14ac:dyDescent="0.25">
      <c r="A246" s="2">
        <v>43411</v>
      </c>
      <c r="B246" s="17">
        <v>915</v>
      </c>
      <c r="C246" s="21" t="s">
        <v>37</v>
      </c>
      <c r="D246" s="25">
        <v>3.52</v>
      </c>
      <c r="E246" s="22">
        <f t="shared" si="39"/>
        <v>3.5039440715883678</v>
      </c>
      <c r="F24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43411.385416666664</v>
      </c>
      <c r="G246" s="6">
        <f>Table1689106[[#This Row],[Mean Value]]+$P$2</f>
        <v>3.5288202493345455</v>
      </c>
      <c r="H246" s="6">
        <f>Table1689106[[#This Row],[Mean Value]]-$P$2</f>
        <v>3.4790678938421902</v>
      </c>
      <c r="I246" s="26">
        <f>Table1689106[[#This Row],[Mean Value]]+$Q$2</f>
        <v>3.5536964270807236</v>
      </c>
      <c r="J246" s="26">
        <f>Table1689106[[#This Row],[Mean Value]]-($Q$2)</f>
        <v>3.4541917160960121</v>
      </c>
      <c r="K246" s="8">
        <f>Table1689106[[#This Row],[Mean Value]]+$R$2</f>
        <v>3.5785726048269013</v>
      </c>
      <c r="L246" s="9">
        <f>Table1689106[[#This Row],[Mean Value]]-$R$2</f>
        <v>3.4293155383498344</v>
      </c>
      <c r="M246" s="23" t="str">
        <f t="array" ref="M246">IF(OR(D246&lt;$Z$2, D246&gt;$Y$2), "Yes", "No")</f>
        <v>No</v>
      </c>
      <c r="N246" s="3"/>
      <c r="V246"/>
      <c r="W246"/>
      <c r="Z246"/>
      <c r="AB246"/>
    </row>
    <row r="247" spans="1:28" x14ac:dyDescent="0.25">
      <c r="A247" s="2">
        <v>43411</v>
      </c>
      <c r="B247" s="17">
        <v>1000</v>
      </c>
      <c r="C247" s="21" t="s">
        <v>38</v>
      </c>
      <c r="D247" s="25">
        <v>3.49</v>
      </c>
      <c r="E247" s="22">
        <f t="shared" ref="E247:E252" si="40">$O$2</f>
        <v>3.5039440715883678</v>
      </c>
      <c r="F24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43411.416666666664</v>
      </c>
      <c r="G247" s="6">
        <f>Table1689106[[#This Row],[Mean Value]]+$P$2</f>
        <v>3.5288202493345455</v>
      </c>
      <c r="H247" s="6">
        <f>Table1689106[[#This Row],[Mean Value]]-$P$2</f>
        <v>3.4790678938421902</v>
      </c>
      <c r="I247" s="26">
        <f>Table1689106[[#This Row],[Mean Value]]+$Q$2</f>
        <v>3.5536964270807236</v>
      </c>
      <c r="J247" s="26">
        <f>Table1689106[[#This Row],[Mean Value]]-($Q$2)</f>
        <v>3.4541917160960121</v>
      </c>
      <c r="K247" s="8">
        <f>Table1689106[[#This Row],[Mean Value]]+$R$2</f>
        <v>3.5785726048269013</v>
      </c>
      <c r="L247" s="9">
        <f>Table1689106[[#This Row],[Mean Value]]-$R$2</f>
        <v>3.4293155383498344</v>
      </c>
      <c r="M247" s="23" t="str">
        <f t="array" ref="M247">IF(OR(D247&lt;$Z$2, D247&gt;$Y$2), "Yes", "No")</f>
        <v>No</v>
      </c>
      <c r="N247" s="3"/>
      <c r="V247"/>
      <c r="W247"/>
      <c r="Z247"/>
      <c r="AB247"/>
    </row>
    <row r="248" spans="1:28" x14ac:dyDescent="0.25">
      <c r="A248" s="2">
        <v>43412</v>
      </c>
      <c r="B248" s="17">
        <v>527</v>
      </c>
      <c r="C248" s="21" t="s">
        <v>36</v>
      </c>
      <c r="D248" s="25">
        <v>3.56</v>
      </c>
      <c r="E248" s="22">
        <f t="shared" si="40"/>
        <v>3.5039440715883678</v>
      </c>
      <c r="F24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43412.227083333331</v>
      </c>
      <c r="G248" s="6">
        <f>Table1689106[[#This Row],[Mean Value]]+$P$2</f>
        <v>3.5288202493345455</v>
      </c>
      <c r="H248" s="6">
        <f>Table1689106[[#This Row],[Mean Value]]-$P$2</f>
        <v>3.4790678938421902</v>
      </c>
      <c r="I248" s="26">
        <f>Table1689106[[#This Row],[Mean Value]]+$Q$2</f>
        <v>3.5536964270807236</v>
      </c>
      <c r="J248" s="26">
        <f>Table1689106[[#This Row],[Mean Value]]-($Q$2)</f>
        <v>3.4541917160960121</v>
      </c>
      <c r="K248" s="8">
        <f>Table1689106[[#This Row],[Mean Value]]+$R$2</f>
        <v>3.5785726048269013</v>
      </c>
      <c r="L248" s="9">
        <f>Table1689106[[#This Row],[Mean Value]]-$R$2</f>
        <v>3.4293155383498344</v>
      </c>
      <c r="M248" s="23" t="str">
        <f t="array" ref="M248">IF(OR(D248&lt;$Z$2, D248&gt;$Y$2), "Yes", "No")</f>
        <v>No</v>
      </c>
      <c r="N248" s="3"/>
      <c r="V248"/>
      <c r="W248"/>
      <c r="Z248"/>
      <c r="AB248"/>
    </row>
    <row r="249" spans="1:28" x14ac:dyDescent="0.25">
      <c r="A249" s="2">
        <v>43412</v>
      </c>
      <c r="B249" s="17">
        <v>755</v>
      </c>
      <c r="C249" s="21" t="s">
        <v>37</v>
      </c>
      <c r="D249" s="25">
        <v>3.54</v>
      </c>
      <c r="E249" s="22">
        <f t="shared" si="40"/>
        <v>3.5039440715883678</v>
      </c>
      <c r="F24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43412.329861111109</v>
      </c>
      <c r="G249" s="6">
        <f>Table1689106[[#This Row],[Mean Value]]+$P$2</f>
        <v>3.5288202493345455</v>
      </c>
      <c r="H249" s="6">
        <f>Table1689106[[#This Row],[Mean Value]]-$P$2</f>
        <v>3.4790678938421902</v>
      </c>
      <c r="I249" s="26">
        <f>Table1689106[[#This Row],[Mean Value]]+$Q$2</f>
        <v>3.5536964270807236</v>
      </c>
      <c r="J249" s="26">
        <f>Table1689106[[#This Row],[Mean Value]]-($Q$2)</f>
        <v>3.4541917160960121</v>
      </c>
      <c r="K249" s="8">
        <f>Table1689106[[#This Row],[Mean Value]]+$R$2</f>
        <v>3.5785726048269013</v>
      </c>
      <c r="L249" s="9">
        <f>Table1689106[[#This Row],[Mean Value]]-$R$2</f>
        <v>3.4293155383498344</v>
      </c>
      <c r="M249" s="23" t="str">
        <f t="array" ref="M249">IF(OR(D249&lt;$Z$2, D249&gt;$Y$2), "Yes", "No")</f>
        <v>No</v>
      </c>
      <c r="N249" s="3"/>
      <c r="V249"/>
      <c r="W249"/>
      <c r="Z249"/>
      <c r="AB249"/>
    </row>
    <row r="250" spans="1:28" x14ac:dyDescent="0.25">
      <c r="A250" s="2">
        <v>43412</v>
      </c>
      <c r="B250" s="17">
        <v>1045</v>
      </c>
      <c r="C250" s="21" t="s">
        <v>41</v>
      </c>
      <c r="D250" s="25">
        <v>3.53</v>
      </c>
      <c r="E250" s="22">
        <f t="shared" si="40"/>
        <v>3.5039440715883678</v>
      </c>
      <c r="F25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43412.447916666664</v>
      </c>
      <c r="G250" s="6">
        <f>Table1689106[[#This Row],[Mean Value]]+$P$2</f>
        <v>3.5288202493345455</v>
      </c>
      <c r="H250" s="6">
        <f>Table1689106[[#This Row],[Mean Value]]-$P$2</f>
        <v>3.4790678938421902</v>
      </c>
      <c r="I250" s="26">
        <f>Table1689106[[#This Row],[Mean Value]]+$Q$2</f>
        <v>3.5536964270807236</v>
      </c>
      <c r="J250" s="26">
        <f>Table1689106[[#This Row],[Mean Value]]-($Q$2)</f>
        <v>3.4541917160960121</v>
      </c>
      <c r="K250" s="8">
        <f>Table1689106[[#This Row],[Mean Value]]+$R$2</f>
        <v>3.5785726048269013</v>
      </c>
      <c r="L250" s="9">
        <f>Table1689106[[#This Row],[Mean Value]]-$R$2</f>
        <v>3.4293155383498344</v>
      </c>
      <c r="M250" s="23" t="str">
        <f t="array" ref="M250">IF(OR(D250&lt;$Z$2, D250&gt;$Y$2), "Yes", "No")</f>
        <v>No</v>
      </c>
      <c r="N250" s="3"/>
      <c r="V250"/>
      <c r="W250"/>
      <c r="Z250"/>
      <c r="AB250"/>
    </row>
    <row r="251" spans="1:28" x14ac:dyDescent="0.25">
      <c r="A251" s="2">
        <v>43412</v>
      </c>
      <c r="B251" s="17">
        <v>1232</v>
      </c>
      <c r="C251" s="21" t="s">
        <v>30</v>
      </c>
      <c r="D251" s="25">
        <v>3.51</v>
      </c>
      <c r="E251" s="22">
        <f t="shared" si="40"/>
        <v>3.5039440715883678</v>
      </c>
      <c r="F25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43412.522222222222</v>
      </c>
      <c r="G251" s="6">
        <f>Table1689106[[#This Row],[Mean Value]]+$P$2</f>
        <v>3.5288202493345455</v>
      </c>
      <c r="H251" s="6">
        <f>Table1689106[[#This Row],[Mean Value]]-$P$2</f>
        <v>3.4790678938421902</v>
      </c>
      <c r="I251" s="26">
        <f>Table1689106[[#This Row],[Mean Value]]+$Q$2</f>
        <v>3.5536964270807236</v>
      </c>
      <c r="J251" s="26">
        <f>Table1689106[[#This Row],[Mean Value]]-($Q$2)</f>
        <v>3.4541917160960121</v>
      </c>
      <c r="K251" s="8">
        <f>Table1689106[[#This Row],[Mean Value]]+$R$2</f>
        <v>3.5785726048269013</v>
      </c>
      <c r="L251" s="9">
        <f>Table1689106[[#This Row],[Mean Value]]-$R$2</f>
        <v>3.4293155383498344</v>
      </c>
      <c r="M251" s="23" t="str">
        <f t="array" ref="M251">IF(OR(D251&lt;$Z$2, D251&gt;$Y$2), "Yes", "No")</f>
        <v>No</v>
      </c>
      <c r="N251" s="3"/>
      <c r="V251"/>
      <c r="W251"/>
      <c r="Z251"/>
      <c r="AB251"/>
    </row>
    <row r="252" spans="1:28" x14ac:dyDescent="0.25">
      <c r="A252" s="2">
        <v>43412</v>
      </c>
      <c r="B252" s="17">
        <v>1334</v>
      </c>
      <c r="C252" s="21" t="s">
        <v>30</v>
      </c>
      <c r="D252" s="25">
        <v>3.52</v>
      </c>
      <c r="E252" s="22">
        <f t="shared" si="40"/>
        <v>3.5039440715883678</v>
      </c>
      <c r="F25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43412.56527777778</v>
      </c>
      <c r="G252" s="6">
        <f>Table1689106[[#This Row],[Mean Value]]+$P$2</f>
        <v>3.5288202493345455</v>
      </c>
      <c r="H252" s="6">
        <f>Table1689106[[#This Row],[Mean Value]]-$P$2</f>
        <v>3.4790678938421902</v>
      </c>
      <c r="I252" s="26">
        <f>Table1689106[[#This Row],[Mean Value]]+$Q$2</f>
        <v>3.5536964270807236</v>
      </c>
      <c r="J252" s="26">
        <f>Table1689106[[#This Row],[Mean Value]]-($Q$2)</f>
        <v>3.4541917160960121</v>
      </c>
      <c r="K252" s="8">
        <f>Table1689106[[#This Row],[Mean Value]]+$R$2</f>
        <v>3.5785726048269013</v>
      </c>
      <c r="L252" s="9">
        <f>Table1689106[[#This Row],[Mean Value]]-$R$2</f>
        <v>3.4293155383498344</v>
      </c>
      <c r="M252" s="23" t="str">
        <f t="array" ref="M252">IF(OR(D252&lt;$Z$2, D252&gt;$Y$2), "Yes", "No")</f>
        <v>No</v>
      </c>
      <c r="N252" s="3"/>
      <c r="V252"/>
      <c r="W252"/>
      <c r="Z252"/>
      <c r="AB252"/>
    </row>
    <row r="253" spans="1:28" x14ac:dyDescent="0.25">
      <c r="A253" s="2">
        <v>43412</v>
      </c>
      <c r="B253" s="17">
        <v>1510</v>
      </c>
      <c r="C253" s="21" t="s">
        <v>46</v>
      </c>
      <c r="D253" s="25">
        <v>3.49</v>
      </c>
      <c r="E253" s="22">
        <f t="shared" ref="E253:E258" si="41">$O$2</f>
        <v>3.5039440715883678</v>
      </c>
      <c r="F25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43412.631944444445</v>
      </c>
      <c r="G253" s="6">
        <f>Table1689106[[#This Row],[Mean Value]]+$P$2</f>
        <v>3.5288202493345455</v>
      </c>
      <c r="H253" s="6">
        <f>Table1689106[[#This Row],[Mean Value]]-$P$2</f>
        <v>3.4790678938421902</v>
      </c>
      <c r="I253" s="26">
        <f>Table1689106[[#This Row],[Mean Value]]+$Q$2</f>
        <v>3.5536964270807236</v>
      </c>
      <c r="J253" s="26">
        <f>Table1689106[[#This Row],[Mean Value]]-($Q$2)</f>
        <v>3.4541917160960121</v>
      </c>
      <c r="K253" s="8">
        <f>Table1689106[[#This Row],[Mean Value]]+$R$2</f>
        <v>3.5785726048269013</v>
      </c>
      <c r="L253" s="9">
        <f>Table1689106[[#This Row],[Mean Value]]-$R$2</f>
        <v>3.4293155383498344</v>
      </c>
      <c r="M253" s="23" t="str">
        <f t="array" ref="M253">IF(OR(D253&lt;$Z$2, D253&gt;$Y$2), "Yes", "No")</f>
        <v>No</v>
      </c>
      <c r="N253" s="3"/>
      <c r="V253"/>
      <c r="W253"/>
      <c r="Z253"/>
      <c r="AB253"/>
    </row>
    <row r="254" spans="1:28" x14ac:dyDescent="0.25">
      <c r="A254" s="2">
        <v>43412</v>
      </c>
      <c r="B254" s="17">
        <v>1515</v>
      </c>
      <c r="C254" s="21" t="s">
        <v>46</v>
      </c>
      <c r="D254" s="25">
        <v>3.49</v>
      </c>
      <c r="E254" s="22">
        <f t="shared" si="41"/>
        <v>3.5039440715883678</v>
      </c>
      <c r="F25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43412.635416666664</v>
      </c>
      <c r="G254" s="6">
        <f>Table1689106[[#This Row],[Mean Value]]+$P$2</f>
        <v>3.5288202493345455</v>
      </c>
      <c r="H254" s="6">
        <f>Table1689106[[#This Row],[Mean Value]]-$P$2</f>
        <v>3.4790678938421902</v>
      </c>
      <c r="I254" s="26">
        <f>Table1689106[[#This Row],[Mean Value]]+$Q$2</f>
        <v>3.5536964270807236</v>
      </c>
      <c r="J254" s="26">
        <f>Table1689106[[#This Row],[Mean Value]]-($Q$2)</f>
        <v>3.4541917160960121</v>
      </c>
      <c r="K254" s="8">
        <f>Table1689106[[#This Row],[Mean Value]]+$R$2</f>
        <v>3.5785726048269013</v>
      </c>
      <c r="L254" s="9">
        <f>Table1689106[[#This Row],[Mean Value]]-$R$2</f>
        <v>3.4293155383498344</v>
      </c>
      <c r="M254" s="23" t="str">
        <f t="array" ref="M254">IF(OR(D254&lt;$Z$2, D254&gt;$Y$2), "Yes", "No")</f>
        <v>No</v>
      </c>
      <c r="N254" s="3"/>
      <c r="V254"/>
      <c r="W254"/>
      <c r="Z254"/>
      <c r="AB254"/>
    </row>
    <row r="255" spans="1:28" x14ac:dyDescent="0.25">
      <c r="A255" s="2">
        <v>43412</v>
      </c>
      <c r="B255" s="17">
        <v>1545</v>
      </c>
      <c r="C255" s="21" t="s">
        <v>30</v>
      </c>
      <c r="D255" s="25">
        <v>3.49</v>
      </c>
      <c r="E255" s="22">
        <f t="shared" si="41"/>
        <v>3.5039440715883678</v>
      </c>
      <c r="F25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43412.65625</v>
      </c>
      <c r="G255" s="6">
        <f>Table1689106[[#This Row],[Mean Value]]+$P$2</f>
        <v>3.5288202493345455</v>
      </c>
      <c r="H255" s="6">
        <f>Table1689106[[#This Row],[Mean Value]]-$P$2</f>
        <v>3.4790678938421902</v>
      </c>
      <c r="I255" s="26">
        <f>Table1689106[[#This Row],[Mean Value]]+$Q$2</f>
        <v>3.5536964270807236</v>
      </c>
      <c r="J255" s="26">
        <f>Table1689106[[#This Row],[Mean Value]]-($Q$2)</f>
        <v>3.4541917160960121</v>
      </c>
      <c r="K255" s="8">
        <f>Table1689106[[#This Row],[Mean Value]]+$R$2</f>
        <v>3.5785726048269013</v>
      </c>
      <c r="L255" s="9">
        <f>Table1689106[[#This Row],[Mean Value]]-$R$2</f>
        <v>3.4293155383498344</v>
      </c>
      <c r="M255" s="23" t="str">
        <f t="array" ref="M255">IF(OR(D255&lt;$Z$2, D255&gt;$Y$2), "Yes", "No")</f>
        <v>No</v>
      </c>
      <c r="N255" s="3"/>
      <c r="V255"/>
      <c r="W255"/>
      <c r="Z255"/>
      <c r="AB255"/>
    </row>
    <row r="256" spans="1:28" x14ac:dyDescent="0.25">
      <c r="A256" s="2">
        <v>43412</v>
      </c>
      <c r="B256" s="17">
        <v>1723</v>
      </c>
      <c r="C256" s="21" t="s">
        <v>42</v>
      </c>
      <c r="D256" s="25">
        <v>3.51</v>
      </c>
      <c r="E256" s="22">
        <f t="shared" si="41"/>
        <v>3.5039440715883678</v>
      </c>
      <c r="F25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43412.724305555559</v>
      </c>
      <c r="G256" s="6">
        <f>Table1689106[[#This Row],[Mean Value]]+$P$2</f>
        <v>3.5288202493345455</v>
      </c>
      <c r="H256" s="6">
        <f>Table1689106[[#This Row],[Mean Value]]-$P$2</f>
        <v>3.4790678938421902</v>
      </c>
      <c r="I256" s="26">
        <f>Table1689106[[#This Row],[Mean Value]]+$Q$2</f>
        <v>3.5536964270807236</v>
      </c>
      <c r="J256" s="26">
        <f>Table1689106[[#This Row],[Mean Value]]-($Q$2)</f>
        <v>3.4541917160960121</v>
      </c>
      <c r="K256" s="8">
        <f>Table1689106[[#This Row],[Mean Value]]+$R$2</f>
        <v>3.5785726048269013</v>
      </c>
      <c r="L256" s="9">
        <f>Table1689106[[#This Row],[Mean Value]]-$R$2</f>
        <v>3.4293155383498344</v>
      </c>
      <c r="M256" s="23" t="str">
        <f t="array" ref="M256">IF(OR(D256&lt;$Z$2, D256&gt;$Y$2), "Yes", "No")</f>
        <v>No</v>
      </c>
      <c r="N256" s="3"/>
      <c r="V256"/>
      <c r="W256"/>
      <c r="Z256"/>
      <c r="AB256"/>
    </row>
    <row r="257" spans="1:28" x14ac:dyDescent="0.25">
      <c r="A257" s="2">
        <v>43412</v>
      </c>
      <c r="B257" s="17">
        <v>1746</v>
      </c>
      <c r="C257" s="21" t="s">
        <v>42</v>
      </c>
      <c r="D257" s="25">
        <v>3.51</v>
      </c>
      <c r="E257" s="22">
        <f t="shared" si="41"/>
        <v>3.5039440715883678</v>
      </c>
      <c r="F25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43412.740277777775</v>
      </c>
      <c r="G257" s="6">
        <f>Table1689106[[#This Row],[Mean Value]]+$P$2</f>
        <v>3.5288202493345455</v>
      </c>
      <c r="H257" s="6">
        <f>Table1689106[[#This Row],[Mean Value]]-$P$2</f>
        <v>3.4790678938421902</v>
      </c>
      <c r="I257" s="26">
        <f>Table1689106[[#This Row],[Mean Value]]+$Q$2</f>
        <v>3.5536964270807236</v>
      </c>
      <c r="J257" s="26">
        <f>Table1689106[[#This Row],[Mean Value]]-($Q$2)</f>
        <v>3.4541917160960121</v>
      </c>
      <c r="K257" s="8">
        <f>Table1689106[[#This Row],[Mean Value]]+$R$2</f>
        <v>3.5785726048269013</v>
      </c>
      <c r="L257" s="9">
        <f>Table1689106[[#This Row],[Mean Value]]-$R$2</f>
        <v>3.4293155383498344</v>
      </c>
      <c r="M257" s="23" t="str">
        <f t="array" ref="M257">IF(OR(D257&lt;$Z$2, D257&gt;$Y$2), "Yes", "No")</f>
        <v>No</v>
      </c>
      <c r="N257" s="3"/>
      <c r="V257"/>
      <c r="W257"/>
      <c r="Z257"/>
      <c r="AB257"/>
    </row>
    <row r="258" spans="1:28" x14ac:dyDescent="0.25">
      <c r="A258" s="2">
        <v>43412</v>
      </c>
      <c r="B258" s="17">
        <v>1749</v>
      </c>
      <c r="C258" s="21" t="s">
        <v>42</v>
      </c>
      <c r="D258" s="25">
        <v>3.5</v>
      </c>
      <c r="E258" s="22">
        <f t="shared" si="41"/>
        <v>3.5039440715883678</v>
      </c>
      <c r="F25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43412.742361111108</v>
      </c>
      <c r="G258" s="6">
        <f>Table1689106[[#This Row],[Mean Value]]+$P$2</f>
        <v>3.5288202493345455</v>
      </c>
      <c r="H258" s="6">
        <f>Table1689106[[#This Row],[Mean Value]]-$P$2</f>
        <v>3.4790678938421902</v>
      </c>
      <c r="I258" s="26">
        <f>Table1689106[[#This Row],[Mean Value]]+$Q$2</f>
        <v>3.5536964270807236</v>
      </c>
      <c r="J258" s="26">
        <f>Table1689106[[#This Row],[Mean Value]]-($Q$2)</f>
        <v>3.4541917160960121</v>
      </c>
      <c r="K258" s="8">
        <f>Table1689106[[#This Row],[Mean Value]]+$R$2</f>
        <v>3.5785726048269013</v>
      </c>
      <c r="L258" s="9">
        <f>Table1689106[[#This Row],[Mean Value]]-$R$2</f>
        <v>3.4293155383498344</v>
      </c>
      <c r="M258" s="23" t="str">
        <f t="array" ref="M258">IF(OR(D258&lt;$Z$2, D258&gt;$Y$2), "Yes", "No")</f>
        <v>No</v>
      </c>
      <c r="N258" s="3"/>
      <c r="V258"/>
      <c r="W258"/>
      <c r="Z258"/>
      <c r="AB258"/>
    </row>
    <row r="259" spans="1:28" x14ac:dyDescent="0.25">
      <c r="A259" s="2">
        <v>43413</v>
      </c>
      <c r="B259" s="17">
        <v>620</v>
      </c>
      <c r="C259" s="21" t="s">
        <v>36</v>
      </c>
      <c r="D259" s="25">
        <v>3.5</v>
      </c>
      <c r="E259" s="22">
        <f t="shared" ref="E259:E264" si="42">$O$2</f>
        <v>3.5039440715883678</v>
      </c>
      <c r="F25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43413.263888888891</v>
      </c>
      <c r="G259" s="6">
        <f>Table1689106[[#This Row],[Mean Value]]+$P$2</f>
        <v>3.5288202493345455</v>
      </c>
      <c r="H259" s="6">
        <f>Table1689106[[#This Row],[Mean Value]]-$P$2</f>
        <v>3.4790678938421902</v>
      </c>
      <c r="I259" s="26">
        <f>Table1689106[[#This Row],[Mean Value]]+$Q$2</f>
        <v>3.5536964270807236</v>
      </c>
      <c r="J259" s="26">
        <f>Table1689106[[#This Row],[Mean Value]]-($Q$2)</f>
        <v>3.4541917160960121</v>
      </c>
      <c r="K259" s="8">
        <f>Table1689106[[#This Row],[Mean Value]]+$R$2</f>
        <v>3.5785726048269013</v>
      </c>
      <c r="L259" s="9">
        <f>Table1689106[[#This Row],[Mean Value]]-$R$2</f>
        <v>3.4293155383498344</v>
      </c>
      <c r="M259" s="23" t="str">
        <f t="array" ref="M259">IF(OR(D259&lt;$Z$2, D259&gt;$Y$2), "Yes", "No")</f>
        <v>No</v>
      </c>
      <c r="N259" s="3"/>
      <c r="V259"/>
      <c r="W259"/>
      <c r="Z259"/>
      <c r="AB259"/>
    </row>
    <row r="260" spans="1:28" x14ac:dyDescent="0.25">
      <c r="A260" s="2">
        <v>43413</v>
      </c>
      <c r="B260" s="17">
        <v>736</v>
      </c>
      <c r="C260" s="21" t="s">
        <v>39</v>
      </c>
      <c r="D260" s="25">
        <v>3.48</v>
      </c>
      <c r="E260" s="22">
        <f t="shared" si="42"/>
        <v>3.5039440715883678</v>
      </c>
      <c r="F26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43413.316666666666</v>
      </c>
      <c r="G260" s="6">
        <f>Table1689106[[#This Row],[Mean Value]]+$P$2</f>
        <v>3.5288202493345455</v>
      </c>
      <c r="H260" s="6">
        <f>Table1689106[[#This Row],[Mean Value]]-$P$2</f>
        <v>3.4790678938421902</v>
      </c>
      <c r="I260" s="26">
        <f>Table1689106[[#This Row],[Mean Value]]+$Q$2</f>
        <v>3.5536964270807236</v>
      </c>
      <c r="J260" s="26">
        <f>Table1689106[[#This Row],[Mean Value]]-($Q$2)</f>
        <v>3.4541917160960121</v>
      </c>
      <c r="K260" s="8">
        <f>Table1689106[[#This Row],[Mean Value]]+$R$2</f>
        <v>3.5785726048269013</v>
      </c>
      <c r="L260" s="9">
        <f>Table1689106[[#This Row],[Mean Value]]-$R$2</f>
        <v>3.4293155383498344</v>
      </c>
      <c r="M260" s="23" t="str">
        <f t="array" ref="M260">IF(OR(D260&lt;$Z$2, D260&gt;$Y$2), "Yes", "No")</f>
        <v>No</v>
      </c>
      <c r="N260" s="3"/>
      <c r="V260"/>
      <c r="W260"/>
      <c r="Z260"/>
      <c r="AB260"/>
    </row>
    <row r="261" spans="1:28" x14ac:dyDescent="0.25">
      <c r="A261" s="2">
        <v>43413</v>
      </c>
      <c r="B261" s="17">
        <v>1002</v>
      </c>
      <c r="C261" s="21" t="s">
        <v>30</v>
      </c>
      <c r="D261" s="25">
        <v>3.52</v>
      </c>
      <c r="E261" s="22">
        <f t="shared" si="42"/>
        <v>3.5039440715883678</v>
      </c>
      <c r="F26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43413.418055555558</v>
      </c>
      <c r="G261" s="6">
        <f>Table1689106[[#This Row],[Mean Value]]+$P$2</f>
        <v>3.5288202493345455</v>
      </c>
      <c r="H261" s="6">
        <f>Table1689106[[#This Row],[Mean Value]]-$P$2</f>
        <v>3.4790678938421902</v>
      </c>
      <c r="I261" s="26">
        <f>Table1689106[[#This Row],[Mean Value]]+$Q$2</f>
        <v>3.5536964270807236</v>
      </c>
      <c r="J261" s="26">
        <f>Table1689106[[#This Row],[Mean Value]]-($Q$2)</f>
        <v>3.4541917160960121</v>
      </c>
      <c r="K261" s="8">
        <f>Table1689106[[#This Row],[Mean Value]]+$R$2</f>
        <v>3.5785726048269013</v>
      </c>
      <c r="L261" s="9">
        <f>Table1689106[[#This Row],[Mean Value]]-$R$2</f>
        <v>3.4293155383498344</v>
      </c>
      <c r="M261" s="23" t="str">
        <f t="array" ref="M261">IF(OR(D261&lt;$Z$2, D261&gt;$Y$2), "Yes", "No")</f>
        <v>No</v>
      </c>
      <c r="N261" s="3"/>
      <c r="V261"/>
      <c r="W261"/>
      <c r="Z261"/>
      <c r="AB261"/>
    </row>
    <row r="262" spans="1:28" x14ac:dyDescent="0.25">
      <c r="A262" s="2">
        <v>43413</v>
      </c>
      <c r="B262" s="17">
        <v>1107</v>
      </c>
      <c r="C262" s="21" t="s">
        <v>30</v>
      </c>
      <c r="D262" s="25">
        <v>3.48</v>
      </c>
      <c r="E262" s="22">
        <f t="shared" si="42"/>
        <v>3.5039440715883678</v>
      </c>
      <c r="F26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43413.463194444441</v>
      </c>
      <c r="G262" s="6">
        <f>Table1689106[[#This Row],[Mean Value]]+$P$2</f>
        <v>3.5288202493345455</v>
      </c>
      <c r="H262" s="6">
        <f>Table1689106[[#This Row],[Mean Value]]-$P$2</f>
        <v>3.4790678938421902</v>
      </c>
      <c r="I262" s="26">
        <f>Table1689106[[#This Row],[Mean Value]]+$Q$2</f>
        <v>3.5536964270807236</v>
      </c>
      <c r="J262" s="26">
        <f>Table1689106[[#This Row],[Mean Value]]-($Q$2)</f>
        <v>3.4541917160960121</v>
      </c>
      <c r="K262" s="8">
        <f>Table1689106[[#This Row],[Mean Value]]+$R$2</f>
        <v>3.5785726048269013</v>
      </c>
      <c r="L262" s="9">
        <f>Table1689106[[#This Row],[Mean Value]]-$R$2</f>
        <v>3.4293155383498344</v>
      </c>
      <c r="M262" s="23" t="str">
        <f t="array" ref="M262">IF(OR(D262&lt;$Z$2, D262&gt;$Y$2), "Yes", "No")</f>
        <v>No</v>
      </c>
      <c r="N262" s="3"/>
      <c r="V262"/>
      <c r="W262"/>
      <c r="Z262"/>
      <c r="AB262"/>
    </row>
    <row r="263" spans="1:28" x14ac:dyDescent="0.25">
      <c r="A263" s="2">
        <v>43413</v>
      </c>
      <c r="B263" s="17">
        <v>1130</v>
      </c>
      <c r="C263" s="21" t="s">
        <v>34</v>
      </c>
      <c r="D263" s="25">
        <v>3.49</v>
      </c>
      <c r="E263" s="22">
        <f t="shared" si="42"/>
        <v>3.5039440715883678</v>
      </c>
      <c r="F26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43413.479166666664</v>
      </c>
      <c r="G263" s="6">
        <f>Table1689106[[#This Row],[Mean Value]]+$P$2</f>
        <v>3.5288202493345455</v>
      </c>
      <c r="H263" s="6">
        <f>Table1689106[[#This Row],[Mean Value]]-$P$2</f>
        <v>3.4790678938421902</v>
      </c>
      <c r="I263" s="26">
        <f>Table1689106[[#This Row],[Mean Value]]+$Q$2</f>
        <v>3.5536964270807236</v>
      </c>
      <c r="J263" s="26">
        <f>Table1689106[[#This Row],[Mean Value]]-($Q$2)</f>
        <v>3.4541917160960121</v>
      </c>
      <c r="K263" s="8">
        <f>Table1689106[[#This Row],[Mean Value]]+$R$2</f>
        <v>3.5785726048269013</v>
      </c>
      <c r="L263" s="9">
        <f>Table1689106[[#This Row],[Mean Value]]-$R$2</f>
        <v>3.4293155383498344</v>
      </c>
      <c r="M263" s="23" t="str">
        <f t="array" ref="M263">IF(OR(D263&lt;$Z$2, D263&gt;$Y$2), "Yes", "No")</f>
        <v>No</v>
      </c>
      <c r="N263" s="3"/>
      <c r="V263"/>
      <c r="W263"/>
      <c r="Z263"/>
      <c r="AB263"/>
    </row>
    <row r="264" spans="1:28" x14ac:dyDescent="0.25">
      <c r="A264" s="2">
        <v>43413</v>
      </c>
      <c r="B264" s="17">
        <v>1135</v>
      </c>
      <c r="C264" s="21" t="s">
        <v>34</v>
      </c>
      <c r="D264" s="25">
        <v>3.48</v>
      </c>
      <c r="E264" s="22">
        <f t="shared" si="42"/>
        <v>3.5039440715883678</v>
      </c>
      <c r="F26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43413.482638888891</v>
      </c>
      <c r="G264" s="6">
        <f>Table1689106[[#This Row],[Mean Value]]+$P$2</f>
        <v>3.5288202493345455</v>
      </c>
      <c r="H264" s="6">
        <f>Table1689106[[#This Row],[Mean Value]]-$P$2</f>
        <v>3.4790678938421902</v>
      </c>
      <c r="I264" s="26">
        <f>Table1689106[[#This Row],[Mean Value]]+$Q$2</f>
        <v>3.5536964270807236</v>
      </c>
      <c r="J264" s="26">
        <f>Table1689106[[#This Row],[Mean Value]]-($Q$2)</f>
        <v>3.4541917160960121</v>
      </c>
      <c r="K264" s="8">
        <f>Table1689106[[#This Row],[Mean Value]]+$R$2</f>
        <v>3.5785726048269013</v>
      </c>
      <c r="L264" s="9">
        <f>Table1689106[[#This Row],[Mean Value]]-$R$2</f>
        <v>3.4293155383498344</v>
      </c>
      <c r="M264" s="23" t="str">
        <f t="array" ref="M264">IF(OR(D264&lt;$Z$2, D264&gt;$Y$2), "Yes", "No")</f>
        <v>No</v>
      </c>
      <c r="N264" s="3"/>
      <c r="V264"/>
      <c r="W264"/>
      <c r="Z264"/>
      <c r="AB264"/>
    </row>
    <row r="265" spans="1:28" x14ac:dyDescent="0.25">
      <c r="A265" s="2">
        <v>43413</v>
      </c>
      <c r="B265" s="17">
        <v>1230</v>
      </c>
      <c r="C265" s="21" t="s">
        <v>34</v>
      </c>
      <c r="D265" s="25">
        <v>3.44</v>
      </c>
      <c r="E265" s="22">
        <f t="shared" ref="E265:E270" si="43">$O$2</f>
        <v>3.5039440715883678</v>
      </c>
      <c r="F26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43413.520833333336</v>
      </c>
      <c r="G265" s="6">
        <f>Table1689106[[#This Row],[Mean Value]]+$P$2</f>
        <v>3.5288202493345455</v>
      </c>
      <c r="H265" s="6">
        <f>Table1689106[[#This Row],[Mean Value]]-$P$2</f>
        <v>3.4790678938421902</v>
      </c>
      <c r="I265" s="26">
        <f>Table1689106[[#This Row],[Mean Value]]+$Q$2</f>
        <v>3.5536964270807236</v>
      </c>
      <c r="J265" s="26">
        <f>Table1689106[[#This Row],[Mean Value]]-($Q$2)</f>
        <v>3.4541917160960121</v>
      </c>
      <c r="K265" s="8">
        <f>Table1689106[[#This Row],[Mean Value]]+$R$2</f>
        <v>3.5785726048269013</v>
      </c>
      <c r="L265" s="9">
        <f>Table1689106[[#This Row],[Mean Value]]-$R$2</f>
        <v>3.4293155383498344</v>
      </c>
      <c r="M265" s="23" t="str">
        <f t="array" ref="M265">IF(OR(D265&lt;$Z$2, D265&gt;$Y$2), "Yes", "No")</f>
        <v>No</v>
      </c>
      <c r="N265" s="3"/>
      <c r="V265"/>
      <c r="W265"/>
      <c r="Z265"/>
      <c r="AB265"/>
    </row>
    <row r="266" spans="1:28" x14ac:dyDescent="0.25">
      <c r="A266" s="2">
        <v>43413</v>
      </c>
      <c r="B266" s="17">
        <v>1230</v>
      </c>
      <c r="C266" s="21" t="s">
        <v>34</v>
      </c>
      <c r="D266" s="25">
        <v>3.47</v>
      </c>
      <c r="E266" s="22">
        <f t="shared" si="43"/>
        <v>3.5039440715883678</v>
      </c>
      <c r="F26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43413.520833333336</v>
      </c>
      <c r="G266" s="6">
        <f>Table1689106[[#This Row],[Mean Value]]+$P$2</f>
        <v>3.5288202493345455</v>
      </c>
      <c r="H266" s="6">
        <f>Table1689106[[#This Row],[Mean Value]]-$P$2</f>
        <v>3.4790678938421902</v>
      </c>
      <c r="I266" s="26">
        <f>Table1689106[[#This Row],[Mean Value]]+$Q$2</f>
        <v>3.5536964270807236</v>
      </c>
      <c r="J266" s="26">
        <f>Table1689106[[#This Row],[Mean Value]]-($Q$2)</f>
        <v>3.4541917160960121</v>
      </c>
      <c r="K266" s="8">
        <f>Table1689106[[#This Row],[Mean Value]]+$R$2</f>
        <v>3.5785726048269013</v>
      </c>
      <c r="L266" s="9">
        <f>Table1689106[[#This Row],[Mean Value]]-$R$2</f>
        <v>3.4293155383498344</v>
      </c>
      <c r="M266" s="23" t="str">
        <f t="array" ref="M266">IF(OR(D266&lt;$Z$2, D266&gt;$Y$2), "Yes", "No")</f>
        <v>No</v>
      </c>
      <c r="N266" s="3"/>
      <c r="V266"/>
      <c r="W266"/>
      <c r="Z266"/>
      <c r="AB266"/>
    </row>
    <row r="267" spans="1:28" x14ac:dyDescent="0.25">
      <c r="A267" s="2">
        <v>43413</v>
      </c>
      <c r="B267" s="17">
        <v>1250</v>
      </c>
      <c r="C267" s="21" t="s">
        <v>34</v>
      </c>
      <c r="D267" s="25">
        <v>3.47</v>
      </c>
      <c r="E267" s="22">
        <f t="shared" si="43"/>
        <v>3.5039440715883678</v>
      </c>
      <c r="F26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43413.534722222219</v>
      </c>
      <c r="G267" s="6">
        <f>Table1689106[[#This Row],[Mean Value]]+$P$2</f>
        <v>3.5288202493345455</v>
      </c>
      <c r="H267" s="6">
        <f>Table1689106[[#This Row],[Mean Value]]-$P$2</f>
        <v>3.4790678938421902</v>
      </c>
      <c r="I267" s="26">
        <f>Table1689106[[#This Row],[Mean Value]]+$Q$2</f>
        <v>3.5536964270807236</v>
      </c>
      <c r="J267" s="26">
        <f>Table1689106[[#This Row],[Mean Value]]-($Q$2)</f>
        <v>3.4541917160960121</v>
      </c>
      <c r="K267" s="8">
        <f>Table1689106[[#This Row],[Mean Value]]+$R$2</f>
        <v>3.5785726048269013</v>
      </c>
      <c r="L267" s="9">
        <f>Table1689106[[#This Row],[Mean Value]]-$R$2</f>
        <v>3.4293155383498344</v>
      </c>
      <c r="M267" s="23" t="str">
        <f t="array" ref="M267">IF(OR(D267&lt;$Z$2, D267&gt;$Y$2), "Yes", "No")</f>
        <v>No</v>
      </c>
      <c r="N267" s="3"/>
      <c r="V267"/>
      <c r="W267"/>
      <c r="Z267"/>
      <c r="AB267"/>
    </row>
    <row r="268" spans="1:28" x14ac:dyDescent="0.25">
      <c r="A268" s="2">
        <v>43413</v>
      </c>
      <c r="B268" s="17">
        <v>1541</v>
      </c>
      <c r="C268" s="21" t="s">
        <v>30</v>
      </c>
      <c r="D268" s="25">
        <v>3.49</v>
      </c>
      <c r="E268" s="22">
        <f t="shared" si="43"/>
        <v>3.5039440715883678</v>
      </c>
      <c r="F26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43413.65347222222</v>
      </c>
      <c r="G268" s="6">
        <f>Table1689106[[#This Row],[Mean Value]]+$P$2</f>
        <v>3.5288202493345455</v>
      </c>
      <c r="H268" s="6">
        <f>Table1689106[[#This Row],[Mean Value]]-$P$2</f>
        <v>3.4790678938421902</v>
      </c>
      <c r="I268" s="26">
        <f>Table1689106[[#This Row],[Mean Value]]+$Q$2</f>
        <v>3.5536964270807236</v>
      </c>
      <c r="J268" s="26">
        <f>Table1689106[[#This Row],[Mean Value]]-($Q$2)</f>
        <v>3.4541917160960121</v>
      </c>
      <c r="K268" s="8">
        <f>Table1689106[[#This Row],[Mean Value]]+$R$2</f>
        <v>3.5785726048269013</v>
      </c>
      <c r="L268" s="9">
        <f>Table1689106[[#This Row],[Mean Value]]-$R$2</f>
        <v>3.4293155383498344</v>
      </c>
      <c r="M268" s="23" t="str">
        <f t="array" ref="M268">IF(OR(D268&lt;$Z$2, D268&gt;$Y$2), "Yes", "No")</f>
        <v>No</v>
      </c>
      <c r="N268" s="3"/>
      <c r="V268"/>
      <c r="W268"/>
      <c r="Z268"/>
      <c r="AB268"/>
    </row>
    <row r="269" spans="1:28" x14ac:dyDescent="0.25">
      <c r="A269" s="2">
        <v>43413</v>
      </c>
      <c r="B269" s="17">
        <v>1604</v>
      </c>
      <c r="C269" s="21" t="s">
        <v>30</v>
      </c>
      <c r="D269" s="25">
        <v>3.5</v>
      </c>
      <c r="E269" s="22">
        <f t="shared" si="43"/>
        <v>3.5039440715883678</v>
      </c>
      <c r="F26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43413.669444444444</v>
      </c>
      <c r="G269" s="6">
        <f>Table1689106[[#This Row],[Mean Value]]+$P$2</f>
        <v>3.5288202493345455</v>
      </c>
      <c r="H269" s="6">
        <f>Table1689106[[#This Row],[Mean Value]]-$P$2</f>
        <v>3.4790678938421902</v>
      </c>
      <c r="I269" s="26">
        <f>Table1689106[[#This Row],[Mean Value]]+$Q$2</f>
        <v>3.5536964270807236</v>
      </c>
      <c r="J269" s="26">
        <f>Table1689106[[#This Row],[Mean Value]]-($Q$2)</f>
        <v>3.4541917160960121</v>
      </c>
      <c r="K269" s="8">
        <f>Table1689106[[#This Row],[Mean Value]]+$R$2</f>
        <v>3.5785726048269013</v>
      </c>
      <c r="L269" s="9">
        <f>Table1689106[[#This Row],[Mean Value]]-$R$2</f>
        <v>3.4293155383498344</v>
      </c>
      <c r="M269" s="23" t="str">
        <f t="array" ref="M269">IF(OR(D269&lt;$Z$2, D269&gt;$Y$2), "Yes", "No")</f>
        <v>No</v>
      </c>
      <c r="N269" s="3"/>
      <c r="V269"/>
      <c r="W269"/>
      <c r="Z269"/>
      <c r="AB269"/>
    </row>
    <row r="270" spans="1:28" x14ac:dyDescent="0.25">
      <c r="A270" s="2">
        <v>43414</v>
      </c>
      <c r="B270" s="17">
        <v>615</v>
      </c>
      <c r="C270" s="21" t="s">
        <v>47</v>
      </c>
      <c r="D270" s="25">
        <v>3.48</v>
      </c>
      <c r="E270" s="22">
        <f t="shared" si="43"/>
        <v>3.5039440715883678</v>
      </c>
      <c r="F27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43414.260416666664</v>
      </c>
      <c r="G270" s="6">
        <f>Table1689106[[#This Row],[Mean Value]]+$P$2</f>
        <v>3.5288202493345455</v>
      </c>
      <c r="H270" s="6">
        <f>Table1689106[[#This Row],[Mean Value]]-$P$2</f>
        <v>3.4790678938421902</v>
      </c>
      <c r="I270" s="26">
        <f>Table1689106[[#This Row],[Mean Value]]+$Q$2</f>
        <v>3.5536964270807236</v>
      </c>
      <c r="J270" s="26">
        <f>Table1689106[[#This Row],[Mean Value]]-($Q$2)</f>
        <v>3.4541917160960121</v>
      </c>
      <c r="K270" s="8">
        <f>Table1689106[[#This Row],[Mean Value]]+$R$2</f>
        <v>3.5785726048269013</v>
      </c>
      <c r="L270" s="9">
        <f>Table1689106[[#This Row],[Mean Value]]-$R$2</f>
        <v>3.4293155383498344</v>
      </c>
      <c r="M270" s="23" t="str">
        <f t="array" ref="M270">IF(OR(D270&lt;$Z$2, D270&gt;$Y$2), "Yes", "No")</f>
        <v>No</v>
      </c>
      <c r="N270" s="3"/>
      <c r="V270"/>
      <c r="W270"/>
      <c r="Z270"/>
      <c r="AB270"/>
    </row>
    <row r="271" spans="1:28" x14ac:dyDescent="0.25">
      <c r="A271" s="2">
        <v>43416</v>
      </c>
      <c r="B271" s="17">
        <v>630</v>
      </c>
      <c r="C271" s="21" t="s">
        <v>34</v>
      </c>
      <c r="D271" s="25">
        <v>3.5</v>
      </c>
      <c r="E271" s="22">
        <f t="shared" ref="E271:E276" si="44">$O$2</f>
        <v>3.5039440715883678</v>
      </c>
      <c r="F27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43416.270833333336</v>
      </c>
      <c r="G271" s="6">
        <f>Table1689106[[#This Row],[Mean Value]]+$P$2</f>
        <v>3.5288202493345455</v>
      </c>
      <c r="H271" s="6">
        <f>Table1689106[[#This Row],[Mean Value]]-$P$2</f>
        <v>3.4790678938421902</v>
      </c>
      <c r="I271" s="26">
        <f>Table1689106[[#This Row],[Mean Value]]+$Q$2</f>
        <v>3.5536964270807236</v>
      </c>
      <c r="J271" s="26">
        <f>Table1689106[[#This Row],[Mean Value]]-($Q$2)</f>
        <v>3.4541917160960121</v>
      </c>
      <c r="K271" s="8">
        <f>Table1689106[[#This Row],[Mean Value]]+$R$2</f>
        <v>3.5785726048269013</v>
      </c>
      <c r="L271" s="9">
        <f>Table1689106[[#This Row],[Mean Value]]-$R$2</f>
        <v>3.4293155383498344</v>
      </c>
      <c r="M271" s="23" t="str">
        <f t="array" ref="M271">IF(OR(D271&lt;$Z$2, D271&gt;$Y$2), "Yes", "No")</f>
        <v>No</v>
      </c>
      <c r="N271" s="3"/>
      <c r="V271"/>
      <c r="W271"/>
      <c r="Z271"/>
      <c r="AB271"/>
    </row>
    <row r="272" spans="1:28" x14ac:dyDescent="0.25">
      <c r="A272" s="2">
        <v>43416</v>
      </c>
      <c r="B272" s="17">
        <v>705</v>
      </c>
      <c r="C272" s="21" t="s">
        <v>34</v>
      </c>
      <c r="D272" s="25">
        <v>3.47</v>
      </c>
      <c r="E272" s="22">
        <f t="shared" si="44"/>
        <v>3.5039440715883678</v>
      </c>
      <c r="F27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43416.295138888891</v>
      </c>
      <c r="G272" s="6">
        <f>Table1689106[[#This Row],[Mean Value]]+$P$2</f>
        <v>3.5288202493345455</v>
      </c>
      <c r="H272" s="6">
        <f>Table1689106[[#This Row],[Mean Value]]-$P$2</f>
        <v>3.4790678938421902</v>
      </c>
      <c r="I272" s="26">
        <f>Table1689106[[#This Row],[Mean Value]]+$Q$2</f>
        <v>3.5536964270807236</v>
      </c>
      <c r="J272" s="26">
        <f>Table1689106[[#This Row],[Mean Value]]-($Q$2)</f>
        <v>3.4541917160960121</v>
      </c>
      <c r="K272" s="8">
        <f>Table1689106[[#This Row],[Mean Value]]+$R$2</f>
        <v>3.5785726048269013</v>
      </c>
      <c r="L272" s="9">
        <f>Table1689106[[#This Row],[Mean Value]]-$R$2</f>
        <v>3.4293155383498344</v>
      </c>
      <c r="M272" s="23" t="str">
        <f t="array" ref="M272">IF(OR(D272&lt;$Z$2, D272&gt;$Y$2), "Yes", "No")</f>
        <v>No</v>
      </c>
      <c r="N272" s="3"/>
      <c r="V272"/>
      <c r="W272"/>
      <c r="Z272"/>
      <c r="AB272"/>
    </row>
    <row r="273" spans="1:28" x14ac:dyDescent="0.25">
      <c r="A273" s="2">
        <v>43416</v>
      </c>
      <c r="B273" s="17">
        <v>730</v>
      </c>
      <c r="C273" s="21" t="s">
        <v>41</v>
      </c>
      <c r="D273" s="25">
        <v>3.49</v>
      </c>
      <c r="E273" s="22">
        <f t="shared" si="44"/>
        <v>3.5039440715883678</v>
      </c>
      <c r="F27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43416.3125</v>
      </c>
      <c r="G273" s="6">
        <f>Table1689106[[#This Row],[Mean Value]]+$P$2</f>
        <v>3.5288202493345455</v>
      </c>
      <c r="H273" s="6">
        <f>Table1689106[[#This Row],[Mean Value]]-$P$2</f>
        <v>3.4790678938421902</v>
      </c>
      <c r="I273" s="26">
        <f>Table1689106[[#This Row],[Mean Value]]+$Q$2</f>
        <v>3.5536964270807236</v>
      </c>
      <c r="J273" s="26">
        <f>Table1689106[[#This Row],[Mean Value]]-($Q$2)</f>
        <v>3.4541917160960121</v>
      </c>
      <c r="K273" s="8">
        <f>Table1689106[[#This Row],[Mean Value]]+$R$2</f>
        <v>3.5785726048269013</v>
      </c>
      <c r="L273" s="9">
        <f>Table1689106[[#This Row],[Mean Value]]-$R$2</f>
        <v>3.4293155383498344</v>
      </c>
      <c r="M273" s="23" t="str">
        <f t="array" ref="M273">IF(OR(D273&lt;$Z$2, D273&gt;$Y$2), "Yes", "No")</f>
        <v>No</v>
      </c>
      <c r="N273" s="3"/>
      <c r="V273"/>
      <c r="W273"/>
      <c r="Z273"/>
      <c r="AB273"/>
    </row>
    <row r="274" spans="1:28" x14ac:dyDescent="0.25">
      <c r="A274" s="2">
        <v>43416</v>
      </c>
      <c r="B274" s="17">
        <v>1220</v>
      </c>
      <c r="C274" s="21" t="s">
        <v>41</v>
      </c>
      <c r="D274" s="25">
        <v>3.46</v>
      </c>
      <c r="E274" s="22">
        <f t="shared" si="44"/>
        <v>3.5039440715883678</v>
      </c>
      <c r="F27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43416.513888888891</v>
      </c>
      <c r="G274" s="6">
        <f>Table1689106[[#This Row],[Mean Value]]+$P$2</f>
        <v>3.5288202493345455</v>
      </c>
      <c r="H274" s="6">
        <f>Table1689106[[#This Row],[Mean Value]]-$P$2</f>
        <v>3.4790678938421902</v>
      </c>
      <c r="I274" s="26">
        <f>Table1689106[[#This Row],[Mean Value]]+$Q$2</f>
        <v>3.5536964270807236</v>
      </c>
      <c r="J274" s="26">
        <f>Table1689106[[#This Row],[Mean Value]]-($Q$2)</f>
        <v>3.4541917160960121</v>
      </c>
      <c r="K274" s="8">
        <f>Table1689106[[#This Row],[Mean Value]]+$R$2</f>
        <v>3.5785726048269013</v>
      </c>
      <c r="L274" s="9">
        <f>Table1689106[[#This Row],[Mean Value]]-$R$2</f>
        <v>3.4293155383498344</v>
      </c>
      <c r="M274" s="23" t="str">
        <f t="array" ref="M274">IF(OR(D274&lt;$Z$2, D274&gt;$Y$2), "Yes", "No")</f>
        <v>No</v>
      </c>
      <c r="N274" s="3"/>
      <c r="V274"/>
      <c r="W274"/>
      <c r="Z274"/>
      <c r="AB274"/>
    </row>
    <row r="275" spans="1:28" x14ac:dyDescent="0.25">
      <c r="A275" s="2">
        <v>43416</v>
      </c>
      <c r="B275" s="17">
        <v>1234</v>
      </c>
      <c r="C275" s="21" t="s">
        <v>30</v>
      </c>
      <c r="D275" s="25">
        <v>3.5</v>
      </c>
      <c r="E275" s="22">
        <f t="shared" si="44"/>
        <v>3.5039440715883678</v>
      </c>
      <c r="F27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43416.523611111108</v>
      </c>
      <c r="G275" s="6">
        <f>Table1689106[[#This Row],[Mean Value]]+$P$2</f>
        <v>3.5288202493345455</v>
      </c>
      <c r="H275" s="6">
        <f>Table1689106[[#This Row],[Mean Value]]-$P$2</f>
        <v>3.4790678938421902</v>
      </c>
      <c r="I275" s="26">
        <f>Table1689106[[#This Row],[Mean Value]]+$Q$2</f>
        <v>3.5536964270807236</v>
      </c>
      <c r="J275" s="26">
        <f>Table1689106[[#This Row],[Mean Value]]-($Q$2)</f>
        <v>3.4541917160960121</v>
      </c>
      <c r="K275" s="8">
        <f>Table1689106[[#This Row],[Mean Value]]+$R$2</f>
        <v>3.5785726048269013</v>
      </c>
      <c r="L275" s="9">
        <f>Table1689106[[#This Row],[Mean Value]]-$R$2</f>
        <v>3.4293155383498344</v>
      </c>
      <c r="M275" s="23" t="str">
        <f t="array" ref="M275">IF(OR(D275&lt;$Z$2, D275&gt;$Y$2), "Yes", "No")</f>
        <v>No</v>
      </c>
      <c r="N275" s="3"/>
      <c r="V275"/>
      <c r="W275"/>
      <c r="Z275"/>
      <c r="AB275"/>
    </row>
    <row r="276" spans="1:28" x14ac:dyDescent="0.25">
      <c r="A276" s="2">
        <v>43416</v>
      </c>
      <c r="B276" s="17">
        <v>1327</v>
      </c>
      <c r="C276" s="21" t="s">
        <v>30</v>
      </c>
      <c r="D276" s="25">
        <v>3.47</v>
      </c>
      <c r="E276" s="22">
        <f t="shared" si="44"/>
        <v>3.5039440715883678</v>
      </c>
      <c r="F27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43416.560416666667</v>
      </c>
      <c r="G276" s="6">
        <f>Table1689106[[#This Row],[Mean Value]]+$P$2</f>
        <v>3.5288202493345455</v>
      </c>
      <c r="H276" s="6">
        <f>Table1689106[[#This Row],[Mean Value]]-$P$2</f>
        <v>3.4790678938421902</v>
      </c>
      <c r="I276" s="26">
        <f>Table1689106[[#This Row],[Mean Value]]+$Q$2</f>
        <v>3.5536964270807236</v>
      </c>
      <c r="J276" s="26">
        <f>Table1689106[[#This Row],[Mean Value]]-($Q$2)</f>
        <v>3.4541917160960121</v>
      </c>
      <c r="K276" s="8">
        <f>Table1689106[[#This Row],[Mean Value]]+$R$2</f>
        <v>3.5785726048269013</v>
      </c>
      <c r="L276" s="9">
        <f>Table1689106[[#This Row],[Mean Value]]-$R$2</f>
        <v>3.4293155383498344</v>
      </c>
      <c r="M276" s="23" t="str">
        <f t="array" ref="M276">IF(OR(D276&lt;$Z$2, D276&gt;$Y$2), "Yes", "No")</f>
        <v>No</v>
      </c>
      <c r="N276" s="3"/>
      <c r="V276"/>
      <c r="W276"/>
      <c r="Z276"/>
      <c r="AB276"/>
    </row>
    <row r="277" spans="1:28" x14ac:dyDescent="0.25">
      <c r="A277" s="2">
        <v>43416</v>
      </c>
      <c r="B277" s="17">
        <v>1500</v>
      </c>
      <c r="C277" s="21" t="s">
        <v>48</v>
      </c>
      <c r="D277" s="25">
        <v>3.49</v>
      </c>
      <c r="E277" s="22">
        <f t="shared" ref="E277:E282" si="45">$O$2</f>
        <v>3.5039440715883678</v>
      </c>
      <c r="F27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43416.625</v>
      </c>
      <c r="G277" s="6">
        <f>Table1689106[[#This Row],[Mean Value]]+$P$2</f>
        <v>3.5288202493345455</v>
      </c>
      <c r="H277" s="6">
        <f>Table1689106[[#This Row],[Mean Value]]-$P$2</f>
        <v>3.4790678938421902</v>
      </c>
      <c r="I277" s="26">
        <f>Table1689106[[#This Row],[Mean Value]]+$Q$2</f>
        <v>3.5536964270807236</v>
      </c>
      <c r="J277" s="26">
        <f>Table1689106[[#This Row],[Mean Value]]-($Q$2)</f>
        <v>3.4541917160960121</v>
      </c>
      <c r="K277" s="8">
        <f>Table1689106[[#This Row],[Mean Value]]+$R$2</f>
        <v>3.5785726048269013</v>
      </c>
      <c r="L277" s="9">
        <f>Table1689106[[#This Row],[Mean Value]]-$R$2</f>
        <v>3.4293155383498344</v>
      </c>
      <c r="M277" s="23" t="str">
        <f t="array" ref="M277">IF(OR(D277&lt;$Z$2, D277&gt;$Y$2), "Yes", "No")</f>
        <v>No</v>
      </c>
      <c r="N277" s="3"/>
      <c r="V277"/>
      <c r="W277"/>
      <c r="Z277"/>
      <c r="AB277"/>
    </row>
    <row r="278" spans="1:28" x14ac:dyDescent="0.25">
      <c r="A278" s="2">
        <v>43417</v>
      </c>
      <c r="B278" s="17">
        <v>650</v>
      </c>
      <c r="C278" s="21" t="s">
        <v>34</v>
      </c>
      <c r="D278" s="25">
        <v>3.48</v>
      </c>
      <c r="E278" s="22">
        <f t="shared" si="45"/>
        <v>3.5039440715883678</v>
      </c>
      <c r="F27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43417.284722222219</v>
      </c>
      <c r="G278" s="6">
        <f>Table1689106[[#This Row],[Mean Value]]+$P$2</f>
        <v>3.5288202493345455</v>
      </c>
      <c r="H278" s="6">
        <f>Table1689106[[#This Row],[Mean Value]]-$P$2</f>
        <v>3.4790678938421902</v>
      </c>
      <c r="I278" s="26">
        <f>Table1689106[[#This Row],[Mean Value]]+$Q$2</f>
        <v>3.5536964270807236</v>
      </c>
      <c r="J278" s="26">
        <f>Table1689106[[#This Row],[Mean Value]]-($Q$2)</f>
        <v>3.4541917160960121</v>
      </c>
      <c r="K278" s="8">
        <f>Table1689106[[#This Row],[Mean Value]]+$R$2</f>
        <v>3.5785726048269013</v>
      </c>
      <c r="L278" s="9">
        <f>Table1689106[[#This Row],[Mean Value]]-$R$2</f>
        <v>3.4293155383498344</v>
      </c>
      <c r="M278" s="23" t="str">
        <f t="array" ref="M278">IF(OR(D278&lt;$Z$2, D278&gt;$Y$2), "Yes", "No")</f>
        <v>No</v>
      </c>
      <c r="N278" s="3"/>
      <c r="V278"/>
      <c r="W278"/>
      <c r="Z278"/>
      <c r="AB278"/>
    </row>
    <row r="279" spans="1:28" x14ac:dyDescent="0.25">
      <c r="A279" s="2">
        <v>43417</v>
      </c>
      <c r="B279" s="17">
        <v>830</v>
      </c>
      <c r="C279" s="21" t="s">
        <v>35</v>
      </c>
      <c r="D279" s="25">
        <v>3.51</v>
      </c>
      <c r="E279" s="22">
        <f t="shared" si="45"/>
        <v>3.5039440715883678</v>
      </c>
      <c r="F27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43417.354166666664</v>
      </c>
      <c r="G279" s="6">
        <f>Table1689106[[#This Row],[Mean Value]]+$P$2</f>
        <v>3.5288202493345455</v>
      </c>
      <c r="H279" s="6">
        <f>Table1689106[[#This Row],[Mean Value]]-$P$2</f>
        <v>3.4790678938421902</v>
      </c>
      <c r="I279" s="26">
        <f>Table1689106[[#This Row],[Mean Value]]+$Q$2</f>
        <v>3.5536964270807236</v>
      </c>
      <c r="J279" s="26">
        <f>Table1689106[[#This Row],[Mean Value]]-($Q$2)</f>
        <v>3.4541917160960121</v>
      </c>
      <c r="K279" s="8">
        <f>Table1689106[[#This Row],[Mean Value]]+$R$2</f>
        <v>3.5785726048269013</v>
      </c>
      <c r="L279" s="9">
        <f>Table1689106[[#This Row],[Mean Value]]-$R$2</f>
        <v>3.4293155383498344</v>
      </c>
      <c r="M279" s="23" t="str">
        <f t="array" ref="M279">IF(OR(D279&lt;$Z$2, D279&gt;$Y$2), "Yes", "No")</f>
        <v>No</v>
      </c>
      <c r="N279" s="3"/>
      <c r="V279"/>
      <c r="W279"/>
      <c r="Z279"/>
      <c r="AB279"/>
    </row>
    <row r="280" spans="1:28" x14ac:dyDescent="0.25">
      <c r="A280" s="2">
        <v>43417</v>
      </c>
      <c r="B280" s="17">
        <v>1040</v>
      </c>
      <c r="C280" s="21" t="s">
        <v>34</v>
      </c>
      <c r="D280" s="25">
        <v>3.52</v>
      </c>
      <c r="E280" s="22">
        <f t="shared" si="45"/>
        <v>3.5039440715883678</v>
      </c>
      <c r="F28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43417.444444444445</v>
      </c>
      <c r="G280" s="6">
        <f>Table1689106[[#This Row],[Mean Value]]+$P$2</f>
        <v>3.5288202493345455</v>
      </c>
      <c r="H280" s="6">
        <f>Table1689106[[#This Row],[Mean Value]]-$P$2</f>
        <v>3.4790678938421902</v>
      </c>
      <c r="I280" s="26">
        <f>Table1689106[[#This Row],[Mean Value]]+$Q$2</f>
        <v>3.5536964270807236</v>
      </c>
      <c r="J280" s="26">
        <f>Table1689106[[#This Row],[Mean Value]]-($Q$2)</f>
        <v>3.4541917160960121</v>
      </c>
      <c r="K280" s="8">
        <f>Table1689106[[#This Row],[Mean Value]]+$R$2</f>
        <v>3.5785726048269013</v>
      </c>
      <c r="L280" s="9">
        <f>Table1689106[[#This Row],[Mean Value]]-$R$2</f>
        <v>3.4293155383498344</v>
      </c>
      <c r="M280" s="23" t="str">
        <f t="array" ref="M280">IF(OR(D280&lt;$Z$2, D280&gt;$Y$2), "Yes", "No")</f>
        <v>No</v>
      </c>
      <c r="N280" s="3"/>
      <c r="V280"/>
      <c r="W280"/>
      <c r="Z280"/>
      <c r="AB280"/>
    </row>
    <row r="281" spans="1:28" x14ac:dyDescent="0.25">
      <c r="A281" s="2">
        <v>43417</v>
      </c>
      <c r="B281" s="17">
        <v>1100</v>
      </c>
      <c r="C281" s="21" t="s">
        <v>34</v>
      </c>
      <c r="D281" s="25">
        <v>3.51</v>
      </c>
      <c r="E281" s="22">
        <f t="shared" si="45"/>
        <v>3.5039440715883678</v>
      </c>
      <c r="F28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43417.458333333336</v>
      </c>
      <c r="G281" s="6">
        <f>Table1689106[[#This Row],[Mean Value]]+$P$2</f>
        <v>3.5288202493345455</v>
      </c>
      <c r="H281" s="6">
        <f>Table1689106[[#This Row],[Mean Value]]-$P$2</f>
        <v>3.4790678938421902</v>
      </c>
      <c r="I281" s="26">
        <f>Table1689106[[#This Row],[Mean Value]]+$Q$2</f>
        <v>3.5536964270807236</v>
      </c>
      <c r="J281" s="26">
        <f>Table1689106[[#This Row],[Mean Value]]-($Q$2)</f>
        <v>3.4541917160960121</v>
      </c>
      <c r="K281" s="8">
        <f>Table1689106[[#This Row],[Mean Value]]+$R$2</f>
        <v>3.5785726048269013</v>
      </c>
      <c r="L281" s="9">
        <f>Table1689106[[#This Row],[Mean Value]]-$R$2</f>
        <v>3.4293155383498344</v>
      </c>
      <c r="M281" s="23" t="str">
        <f t="array" ref="M281">IF(OR(D281&lt;$Z$2, D281&gt;$Y$2), "Yes", "No")</f>
        <v>No</v>
      </c>
      <c r="N281" s="3"/>
      <c r="V281"/>
      <c r="W281"/>
      <c r="Z281"/>
      <c r="AB281"/>
    </row>
    <row r="282" spans="1:28" x14ac:dyDescent="0.25">
      <c r="A282" s="2">
        <v>43417</v>
      </c>
      <c r="B282" s="17">
        <v>1224</v>
      </c>
      <c r="C282" s="21" t="s">
        <v>30</v>
      </c>
      <c r="D282" s="25">
        <v>3.5</v>
      </c>
      <c r="E282" s="22">
        <f t="shared" si="45"/>
        <v>3.5039440715883678</v>
      </c>
      <c r="F28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43417.51666666667</v>
      </c>
      <c r="G282" s="6">
        <f>Table1689106[[#This Row],[Mean Value]]+$P$2</f>
        <v>3.5288202493345455</v>
      </c>
      <c r="H282" s="6">
        <f>Table1689106[[#This Row],[Mean Value]]-$P$2</f>
        <v>3.4790678938421902</v>
      </c>
      <c r="I282" s="26">
        <f>Table1689106[[#This Row],[Mean Value]]+$Q$2</f>
        <v>3.5536964270807236</v>
      </c>
      <c r="J282" s="26">
        <f>Table1689106[[#This Row],[Mean Value]]-($Q$2)</f>
        <v>3.4541917160960121</v>
      </c>
      <c r="K282" s="8">
        <f>Table1689106[[#This Row],[Mean Value]]+$R$2</f>
        <v>3.5785726048269013</v>
      </c>
      <c r="L282" s="9">
        <f>Table1689106[[#This Row],[Mean Value]]-$R$2</f>
        <v>3.4293155383498344</v>
      </c>
      <c r="M282" s="23" t="str">
        <f t="array" ref="M282">IF(OR(D282&lt;$Z$2, D282&gt;$Y$2), "Yes", "No")</f>
        <v>No</v>
      </c>
      <c r="N282" s="3"/>
      <c r="V282"/>
      <c r="W282"/>
      <c r="Z282"/>
      <c r="AB282"/>
    </row>
    <row r="283" spans="1:28" x14ac:dyDescent="0.25">
      <c r="A283" s="2">
        <v>43417</v>
      </c>
      <c r="B283" s="17">
        <v>1244</v>
      </c>
      <c r="C283" s="21" t="s">
        <v>30</v>
      </c>
      <c r="D283" s="25">
        <v>3.53</v>
      </c>
      <c r="E283" s="22">
        <f t="shared" ref="E283:E288" si="46">$O$2</f>
        <v>3.5039440715883678</v>
      </c>
      <c r="F28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43417.530555555553</v>
      </c>
      <c r="G283" s="6">
        <f>Table1689106[[#This Row],[Mean Value]]+$P$2</f>
        <v>3.5288202493345455</v>
      </c>
      <c r="H283" s="6">
        <f>Table1689106[[#This Row],[Mean Value]]-$P$2</f>
        <v>3.4790678938421902</v>
      </c>
      <c r="I283" s="26">
        <f>Table1689106[[#This Row],[Mean Value]]+$Q$2</f>
        <v>3.5536964270807236</v>
      </c>
      <c r="J283" s="26">
        <f>Table1689106[[#This Row],[Mean Value]]-($Q$2)</f>
        <v>3.4541917160960121</v>
      </c>
      <c r="K283" s="8">
        <f>Table1689106[[#This Row],[Mean Value]]+$R$2</f>
        <v>3.5785726048269013</v>
      </c>
      <c r="L283" s="9">
        <f>Table1689106[[#This Row],[Mean Value]]-$R$2</f>
        <v>3.4293155383498344</v>
      </c>
      <c r="M283" s="23" t="str">
        <f t="array" ref="M283">IF(OR(D283&lt;$Z$2, D283&gt;$Y$2), "Yes", "No")</f>
        <v>No</v>
      </c>
      <c r="N283" s="3"/>
      <c r="V283"/>
      <c r="W283"/>
      <c r="Z283"/>
      <c r="AB283"/>
    </row>
    <row r="284" spans="1:28" x14ac:dyDescent="0.25">
      <c r="A284" s="2">
        <v>43417</v>
      </c>
      <c r="B284" s="17">
        <v>1512</v>
      </c>
      <c r="C284" s="21" t="s">
        <v>30</v>
      </c>
      <c r="D284" s="25">
        <v>3.51</v>
      </c>
      <c r="E284" s="22">
        <f t="shared" si="46"/>
        <v>3.5039440715883678</v>
      </c>
      <c r="F28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43417.633333333331</v>
      </c>
      <c r="G284" s="6">
        <f>Table1689106[[#This Row],[Mean Value]]+$P$2</f>
        <v>3.5288202493345455</v>
      </c>
      <c r="H284" s="6">
        <f>Table1689106[[#This Row],[Mean Value]]-$P$2</f>
        <v>3.4790678938421902</v>
      </c>
      <c r="I284" s="26">
        <f>Table1689106[[#This Row],[Mean Value]]+$Q$2</f>
        <v>3.5536964270807236</v>
      </c>
      <c r="J284" s="26">
        <f>Table1689106[[#This Row],[Mean Value]]-($Q$2)</f>
        <v>3.4541917160960121</v>
      </c>
      <c r="K284" s="8">
        <f>Table1689106[[#This Row],[Mean Value]]+$R$2</f>
        <v>3.5785726048269013</v>
      </c>
      <c r="L284" s="9">
        <f>Table1689106[[#This Row],[Mean Value]]-$R$2</f>
        <v>3.4293155383498344</v>
      </c>
      <c r="M284" s="23" t="str">
        <f t="array" ref="M284">IF(OR(D284&lt;$Z$2, D284&gt;$Y$2), "Yes", "No")</f>
        <v>No</v>
      </c>
      <c r="N284" s="3"/>
      <c r="V284"/>
      <c r="W284"/>
      <c r="Z284"/>
      <c r="AB284"/>
    </row>
    <row r="285" spans="1:28" x14ac:dyDescent="0.25">
      <c r="A285" s="2">
        <v>43418</v>
      </c>
      <c r="B285" s="17">
        <v>640</v>
      </c>
      <c r="C285" s="21" t="s">
        <v>34</v>
      </c>
      <c r="D285" s="25">
        <v>3.49</v>
      </c>
      <c r="E285" s="22">
        <f t="shared" si="46"/>
        <v>3.5039440715883678</v>
      </c>
      <c r="F28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43418.277777777781</v>
      </c>
      <c r="G285" s="6">
        <f>Table1689106[[#This Row],[Mean Value]]+$P$2</f>
        <v>3.5288202493345455</v>
      </c>
      <c r="H285" s="6">
        <f>Table1689106[[#This Row],[Mean Value]]-$P$2</f>
        <v>3.4790678938421902</v>
      </c>
      <c r="I285" s="26">
        <f>Table1689106[[#This Row],[Mean Value]]+$Q$2</f>
        <v>3.5536964270807236</v>
      </c>
      <c r="J285" s="26">
        <f>Table1689106[[#This Row],[Mean Value]]-($Q$2)</f>
        <v>3.4541917160960121</v>
      </c>
      <c r="K285" s="8">
        <f>Table1689106[[#This Row],[Mean Value]]+$R$2</f>
        <v>3.5785726048269013</v>
      </c>
      <c r="L285" s="9">
        <f>Table1689106[[#This Row],[Mean Value]]-$R$2</f>
        <v>3.4293155383498344</v>
      </c>
      <c r="M285" s="23" t="str">
        <f t="array" ref="M285">IF(OR(D285&lt;$Z$2, D285&gt;$Y$2), "Yes", "No")</f>
        <v>No</v>
      </c>
      <c r="N285" s="3"/>
      <c r="V285"/>
      <c r="W285"/>
      <c r="Z285"/>
      <c r="AB285"/>
    </row>
    <row r="286" spans="1:28" x14ac:dyDescent="0.25">
      <c r="A286" s="2">
        <v>43418</v>
      </c>
      <c r="B286" s="17">
        <v>715</v>
      </c>
      <c r="C286" s="21" t="s">
        <v>37</v>
      </c>
      <c r="D286" s="25">
        <v>3.51</v>
      </c>
      <c r="E286" s="22">
        <f t="shared" si="46"/>
        <v>3.5039440715883678</v>
      </c>
      <c r="F28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43418.302083333336</v>
      </c>
      <c r="G286" s="6">
        <f>Table1689106[[#This Row],[Mean Value]]+$P$2</f>
        <v>3.5288202493345455</v>
      </c>
      <c r="H286" s="6">
        <f>Table1689106[[#This Row],[Mean Value]]-$P$2</f>
        <v>3.4790678938421902</v>
      </c>
      <c r="I286" s="26">
        <f>Table1689106[[#This Row],[Mean Value]]+$Q$2</f>
        <v>3.5536964270807236</v>
      </c>
      <c r="J286" s="26">
        <f>Table1689106[[#This Row],[Mean Value]]-($Q$2)</f>
        <v>3.4541917160960121</v>
      </c>
      <c r="K286" s="8">
        <f>Table1689106[[#This Row],[Mean Value]]+$R$2</f>
        <v>3.5785726048269013</v>
      </c>
      <c r="L286" s="9">
        <f>Table1689106[[#This Row],[Mean Value]]-$R$2</f>
        <v>3.4293155383498344</v>
      </c>
      <c r="M286" s="23" t="str">
        <f t="array" ref="M286">IF(OR(D286&lt;$Z$2, D286&gt;$Y$2), "Yes", "No")</f>
        <v>No</v>
      </c>
      <c r="N286" s="3"/>
      <c r="V286"/>
      <c r="W286"/>
      <c r="Z286"/>
      <c r="AB286"/>
    </row>
    <row r="287" spans="1:28" x14ac:dyDescent="0.25">
      <c r="A287" s="2">
        <v>43418</v>
      </c>
      <c r="B287" s="17">
        <v>1130</v>
      </c>
      <c r="C287" s="21" t="s">
        <v>34</v>
      </c>
      <c r="D287" s="25">
        <v>3.5</v>
      </c>
      <c r="E287" s="22">
        <f t="shared" si="46"/>
        <v>3.5039440715883678</v>
      </c>
      <c r="F28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43418.479166666664</v>
      </c>
      <c r="G287" s="6">
        <f>Table1689106[[#This Row],[Mean Value]]+$P$2</f>
        <v>3.5288202493345455</v>
      </c>
      <c r="H287" s="6">
        <f>Table1689106[[#This Row],[Mean Value]]-$P$2</f>
        <v>3.4790678938421902</v>
      </c>
      <c r="I287" s="26">
        <f>Table1689106[[#This Row],[Mean Value]]+$Q$2</f>
        <v>3.5536964270807236</v>
      </c>
      <c r="J287" s="26">
        <f>Table1689106[[#This Row],[Mean Value]]-($Q$2)</f>
        <v>3.4541917160960121</v>
      </c>
      <c r="K287" s="8">
        <f>Table1689106[[#This Row],[Mean Value]]+$R$2</f>
        <v>3.5785726048269013</v>
      </c>
      <c r="L287" s="9">
        <f>Table1689106[[#This Row],[Mean Value]]-$R$2</f>
        <v>3.4293155383498344</v>
      </c>
      <c r="M287" s="23" t="str">
        <f t="array" ref="M287">IF(OR(D287&lt;$Z$2, D287&gt;$Y$2), "Yes", "No")</f>
        <v>No</v>
      </c>
      <c r="N287" s="3"/>
      <c r="V287"/>
      <c r="W287"/>
      <c r="Z287"/>
      <c r="AB287"/>
    </row>
    <row r="288" spans="1:28" x14ac:dyDescent="0.25">
      <c r="A288" s="2">
        <v>43418</v>
      </c>
      <c r="B288" s="17">
        <v>1135</v>
      </c>
      <c r="C288" s="21" t="s">
        <v>34</v>
      </c>
      <c r="D288" s="25">
        <v>3.5</v>
      </c>
      <c r="E288" s="22">
        <f t="shared" si="46"/>
        <v>3.5039440715883678</v>
      </c>
      <c r="F28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43418.482638888891</v>
      </c>
      <c r="G288" s="6">
        <f>Table1689106[[#This Row],[Mean Value]]+$P$2</f>
        <v>3.5288202493345455</v>
      </c>
      <c r="H288" s="6">
        <f>Table1689106[[#This Row],[Mean Value]]-$P$2</f>
        <v>3.4790678938421902</v>
      </c>
      <c r="I288" s="26">
        <f>Table1689106[[#This Row],[Mean Value]]+$Q$2</f>
        <v>3.5536964270807236</v>
      </c>
      <c r="J288" s="26">
        <f>Table1689106[[#This Row],[Mean Value]]-($Q$2)</f>
        <v>3.4541917160960121</v>
      </c>
      <c r="K288" s="8">
        <f>Table1689106[[#This Row],[Mean Value]]+$R$2</f>
        <v>3.5785726048269013</v>
      </c>
      <c r="L288" s="9">
        <f>Table1689106[[#This Row],[Mean Value]]-$R$2</f>
        <v>3.4293155383498344</v>
      </c>
      <c r="M288" s="23" t="str">
        <f t="array" ref="M288">IF(OR(D288&lt;$Z$2, D288&gt;$Y$2), "Yes", "No")</f>
        <v>No</v>
      </c>
      <c r="N288" s="3"/>
      <c r="V288"/>
      <c r="W288"/>
      <c r="Z288"/>
      <c r="AB288"/>
    </row>
    <row r="289" spans="1:28" x14ac:dyDescent="0.25">
      <c r="A289" s="2">
        <v>43418</v>
      </c>
      <c r="B289" s="17">
        <v>1215</v>
      </c>
      <c r="C289" s="21" t="s">
        <v>29</v>
      </c>
      <c r="D289" s="25">
        <v>3.48</v>
      </c>
      <c r="E289" s="22">
        <f t="shared" ref="E289:E294" si="47">$O$2</f>
        <v>3.5039440715883678</v>
      </c>
      <c r="F28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43418.510416666664</v>
      </c>
      <c r="G289" s="6">
        <f>Table1689106[[#This Row],[Mean Value]]+$P$2</f>
        <v>3.5288202493345455</v>
      </c>
      <c r="H289" s="6">
        <f>Table1689106[[#This Row],[Mean Value]]-$P$2</f>
        <v>3.4790678938421902</v>
      </c>
      <c r="I289" s="26">
        <f>Table1689106[[#This Row],[Mean Value]]+$Q$2</f>
        <v>3.5536964270807236</v>
      </c>
      <c r="J289" s="26">
        <f>Table1689106[[#This Row],[Mean Value]]-($Q$2)</f>
        <v>3.4541917160960121</v>
      </c>
      <c r="K289" s="8">
        <f>Table1689106[[#This Row],[Mean Value]]+$R$2</f>
        <v>3.5785726048269013</v>
      </c>
      <c r="L289" s="9">
        <f>Table1689106[[#This Row],[Mean Value]]-$R$2</f>
        <v>3.4293155383498344</v>
      </c>
      <c r="M289" s="23" t="str">
        <f t="array" ref="M289">IF(OR(D289&lt;$Z$2, D289&gt;$Y$2), "Yes", "No")</f>
        <v>No</v>
      </c>
      <c r="N289" s="3"/>
      <c r="V289"/>
      <c r="W289"/>
      <c r="Z289"/>
      <c r="AB289"/>
    </row>
    <row r="290" spans="1:28" x14ac:dyDescent="0.25">
      <c r="A290" s="2">
        <v>43418</v>
      </c>
      <c r="B290" s="17">
        <v>1515</v>
      </c>
      <c r="C290" s="21" t="s">
        <v>49</v>
      </c>
      <c r="D290" s="25">
        <v>3.48</v>
      </c>
      <c r="E290" s="22">
        <f t="shared" si="47"/>
        <v>3.5039440715883678</v>
      </c>
      <c r="F29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43418.635416666664</v>
      </c>
      <c r="G290" s="6">
        <f>Table1689106[[#This Row],[Mean Value]]+$P$2</f>
        <v>3.5288202493345455</v>
      </c>
      <c r="H290" s="6">
        <f>Table1689106[[#This Row],[Mean Value]]-$P$2</f>
        <v>3.4790678938421902</v>
      </c>
      <c r="I290" s="26">
        <f>Table1689106[[#This Row],[Mean Value]]+$Q$2</f>
        <v>3.5536964270807236</v>
      </c>
      <c r="J290" s="26">
        <f>Table1689106[[#This Row],[Mean Value]]-($Q$2)</f>
        <v>3.4541917160960121</v>
      </c>
      <c r="K290" s="8">
        <f>Table1689106[[#This Row],[Mean Value]]+$R$2</f>
        <v>3.5785726048269013</v>
      </c>
      <c r="L290" s="9">
        <f>Table1689106[[#This Row],[Mean Value]]-$R$2</f>
        <v>3.4293155383498344</v>
      </c>
      <c r="M290" s="23" t="str">
        <f t="array" ref="M290">IF(OR(D290&lt;$Z$2, D290&gt;$Y$2), "Yes", "No")</f>
        <v>No</v>
      </c>
      <c r="N290" s="3"/>
      <c r="V290"/>
      <c r="W290"/>
      <c r="Z290"/>
      <c r="AB290"/>
    </row>
    <row r="291" spans="1:28" x14ac:dyDescent="0.25">
      <c r="A291" s="2">
        <v>43418</v>
      </c>
      <c r="B291" s="17">
        <v>1538</v>
      </c>
      <c r="C291" s="21" t="s">
        <v>30</v>
      </c>
      <c r="D291" s="25">
        <v>3.48</v>
      </c>
      <c r="E291" s="22">
        <f t="shared" si="47"/>
        <v>3.5039440715883678</v>
      </c>
      <c r="F29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43418.651388888888</v>
      </c>
      <c r="G291" s="6">
        <f>Table1689106[[#This Row],[Mean Value]]+$P$2</f>
        <v>3.5288202493345455</v>
      </c>
      <c r="H291" s="6">
        <f>Table1689106[[#This Row],[Mean Value]]-$P$2</f>
        <v>3.4790678938421902</v>
      </c>
      <c r="I291" s="26">
        <f>Table1689106[[#This Row],[Mean Value]]+$Q$2</f>
        <v>3.5536964270807236</v>
      </c>
      <c r="J291" s="26">
        <f>Table1689106[[#This Row],[Mean Value]]-($Q$2)</f>
        <v>3.4541917160960121</v>
      </c>
      <c r="K291" s="8">
        <f>Table1689106[[#This Row],[Mean Value]]+$R$2</f>
        <v>3.5785726048269013</v>
      </c>
      <c r="L291" s="9">
        <f>Table1689106[[#This Row],[Mean Value]]-$R$2</f>
        <v>3.4293155383498344</v>
      </c>
      <c r="M291" s="23" t="str">
        <f t="array" ref="M291">IF(OR(D291&lt;$Z$2, D291&gt;$Y$2), "Yes", "No")</f>
        <v>No</v>
      </c>
      <c r="N291" s="3"/>
      <c r="V291"/>
      <c r="W291"/>
      <c r="Z291"/>
      <c r="AB291"/>
    </row>
    <row r="292" spans="1:28" x14ac:dyDescent="0.25">
      <c r="A292" s="2">
        <v>43418</v>
      </c>
      <c r="B292" s="17">
        <v>1607</v>
      </c>
      <c r="C292" s="21" t="s">
        <v>30</v>
      </c>
      <c r="D292" s="25">
        <v>3.48</v>
      </c>
      <c r="E292" s="22">
        <f t="shared" si="47"/>
        <v>3.5039440715883678</v>
      </c>
      <c r="F29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43418.671527777777</v>
      </c>
      <c r="G292" s="6">
        <f>Table1689106[[#This Row],[Mean Value]]+$P$2</f>
        <v>3.5288202493345455</v>
      </c>
      <c r="H292" s="6">
        <f>Table1689106[[#This Row],[Mean Value]]-$P$2</f>
        <v>3.4790678938421902</v>
      </c>
      <c r="I292" s="26">
        <f>Table1689106[[#This Row],[Mean Value]]+$Q$2</f>
        <v>3.5536964270807236</v>
      </c>
      <c r="J292" s="26">
        <f>Table1689106[[#This Row],[Mean Value]]-($Q$2)</f>
        <v>3.4541917160960121</v>
      </c>
      <c r="K292" s="8">
        <f>Table1689106[[#This Row],[Mean Value]]+$R$2</f>
        <v>3.5785726048269013</v>
      </c>
      <c r="L292" s="9">
        <f>Table1689106[[#This Row],[Mean Value]]-$R$2</f>
        <v>3.4293155383498344</v>
      </c>
      <c r="M292" s="23" t="str">
        <f t="array" ref="M292">IF(OR(D292&lt;$Z$2, D292&gt;$Y$2), "Yes", "No")</f>
        <v>No</v>
      </c>
      <c r="N292" s="3"/>
      <c r="V292"/>
      <c r="W292"/>
      <c r="Z292"/>
      <c r="AB292"/>
    </row>
    <row r="293" spans="1:28" x14ac:dyDescent="0.25">
      <c r="A293" s="2">
        <v>43419</v>
      </c>
      <c r="B293" s="17">
        <v>620</v>
      </c>
      <c r="C293" s="21" t="s">
        <v>34</v>
      </c>
      <c r="D293" s="25">
        <v>3.51</v>
      </c>
      <c r="E293" s="22">
        <f t="shared" si="47"/>
        <v>3.5039440715883678</v>
      </c>
      <c r="F29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43419.263888888891</v>
      </c>
      <c r="G293" s="6">
        <f>Table1689106[[#This Row],[Mean Value]]+$P$2</f>
        <v>3.5288202493345455</v>
      </c>
      <c r="H293" s="6">
        <f>Table1689106[[#This Row],[Mean Value]]-$P$2</f>
        <v>3.4790678938421902</v>
      </c>
      <c r="I293" s="26">
        <f>Table1689106[[#This Row],[Mean Value]]+$Q$2</f>
        <v>3.5536964270807236</v>
      </c>
      <c r="J293" s="26">
        <f>Table1689106[[#This Row],[Mean Value]]-($Q$2)</f>
        <v>3.4541917160960121</v>
      </c>
      <c r="K293" s="8">
        <f>Table1689106[[#This Row],[Mean Value]]+$R$2</f>
        <v>3.5785726048269013</v>
      </c>
      <c r="L293" s="9">
        <f>Table1689106[[#This Row],[Mean Value]]-$R$2</f>
        <v>3.4293155383498344</v>
      </c>
      <c r="M293" s="23" t="str">
        <f t="array" ref="M293">IF(OR(D293&lt;$Z$2, D293&gt;$Y$2), "Yes", "No")</f>
        <v>No</v>
      </c>
      <c r="N293" s="3"/>
      <c r="V293"/>
      <c r="W293"/>
      <c r="Z293"/>
      <c r="AB293"/>
    </row>
    <row r="294" spans="1:28" x14ac:dyDescent="0.25">
      <c r="A294" s="2">
        <v>43419</v>
      </c>
      <c r="B294" s="17">
        <v>640</v>
      </c>
      <c r="C294" s="21" t="s">
        <v>34</v>
      </c>
      <c r="D294" s="25">
        <v>3.51</v>
      </c>
      <c r="E294" s="22">
        <f t="shared" si="47"/>
        <v>3.5039440715883678</v>
      </c>
      <c r="F29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43419.277777777781</v>
      </c>
      <c r="G294" s="6">
        <f>Table1689106[[#This Row],[Mean Value]]+$P$2</f>
        <v>3.5288202493345455</v>
      </c>
      <c r="H294" s="6">
        <f>Table1689106[[#This Row],[Mean Value]]-$P$2</f>
        <v>3.4790678938421902</v>
      </c>
      <c r="I294" s="26">
        <f>Table1689106[[#This Row],[Mean Value]]+$Q$2</f>
        <v>3.5536964270807236</v>
      </c>
      <c r="J294" s="26">
        <f>Table1689106[[#This Row],[Mean Value]]-($Q$2)</f>
        <v>3.4541917160960121</v>
      </c>
      <c r="K294" s="8">
        <f>Table1689106[[#This Row],[Mean Value]]+$R$2</f>
        <v>3.5785726048269013</v>
      </c>
      <c r="L294" s="9">
        <f>Table1689106[[#This Row],[Mean Value]]-$R$2</f>
        <v>3.4293155383498344</v>
      </c>
      <c r="M294" s="23" t="str">
        <f t="array" ref="M294">IF(OR(D294&lt;$Z$2, D294&gt;$Y$2), "Yes", "No")</f>
        <v>No</v>
      </c>
      <c r="N294" s="3"/>
      <c r="V294"/>
      <c r="W294"/>
      <c r="Z294"/>
      <c r="AB294"/>
    </row>
    <row r="295" spans="1:28" x14ac:dyDescent="0.25">
      <c r="A295" s="2">
        <v>43419</v>
      </c>
      <c r="B295" s="17">
        <v>830</v>
      </c>
      <c r="C295" s="21" t="s">
        <v>34</v>
      </c>
      <c r="D295" s="25">
        <v>3.47</v>
      </c>
      <c r="E295" s="22">
        <f t="shared" ref="E295:E300" si="48">$O$2</f>
        <v>3.5039440715883678</v>
      </c>
      <c r="F29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43419.354166666664</v>
      </c>
      <c r="G295" s="6">
        <f>Table1689106[[#This Row],[Mean Value]]+$P$2</f>
        <v>3.5288202493345455</v>
      </c>
      <c r="H295" s="6">
        <f>Table1689106[[#This Row],[Mean Value]]-$P$2</f>
        <v>3.4790678938421902</v>
      </c>
      <c r="I295" s="26">
        <f>Table1689106[[#This Row],[Mean Value]]+$Q$2</f>
        <v>3.5536964270807236</v>
      </c>
      <c r="J295" s="26">
        <f>Table1689106[[#This Row],[Mean Value]]-($Q$2)</f>
        <v>3.4541917160960121</v>
      </c>
      <c r="K295" s="8">
        <f>Table1689106[[#This Row],[Mean Value]]+$R$2</f>
        <v>3.5785726048269013</v>
      </c>
      <c r="L295" s="9">
        <f>Table1689106[[#This Row],[Mean Value]]-$R$2</f>
        <v>3.4293155383498344</v>
      </c>
      <c r="M295" s="23" t="str">
        <f t="array" ref="M295">IF(OR(D295&lt;$Z$2, D295&gt;$Y$2), "Yes", "No")</f>
        <v>No</v>
      </c>
      <c r="N295" s="3"/>
      <c r="V295"/>
      <c r="W295"/>
      <c r="Z295"/>
      <c r="AB295"/>
    </row>
    <row r="296" spans="1:28" x14ac:dyDescent="0.25">
      <c r="A296" s="2">
        <v>43419</v>
      </c>
      <c r="B296" s="17">
        <v>1110</v>
      </c>
      <c r="C296" s="21" t="s">
        <v>34</v>
      </c>
      <c r="D296" s="25">
        <v>3.48</v>
      </c>
      <c r="E296" s="22">
        <f t="shared" si="48"/>
        <v>3.5039440715883678</v>
      </c>
      <c r="F29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43419.465277777781</v>
      </c>
      <c r="G296" s="6">
        <f>Table1689106[[#This Row],[Mean Value]]+$P$2</f>
        <v>3.5288202493345455</v>
      </c>
      <c r="H296" s="6">
        <f>Table1689106[[#This Row],[Mean Value]]-$P$2</f>
        <v>3.4790678938421902</v>
      </c>
      <c r="I296" s="26">
        <f>Table1689106[[#This Row],[Mean Value]]+$Q$2</f>
        <v>3.5536964270807236</v>
      </c>
      <c r="J296" s="26">
        <f>Table1689106[[#This Row],[Mean Value]]-($Q$2)</f>
        <v>3.4541917160960121</v>
      </c>
      <c r="K296" s="8">
        <f>Table1689106[[#This Row],[Mean Value]]+$R$2</f>
        <v>3.5785726048269013</v>
      </c>
      <c r="L296" s="9">
        <f>Table1689106[[#This Row],[Mean Value]]-$R$2</f>
        <v>3.4293155383498344</v>
      </c>
      <c r="M296" s="23" t="str">
        <f t="array" ref="M296">IF(OR(D296&lt;$Z$2, D296&gt;$Y$2), "Yes", "No")</f>
        <v>No</v>
      </c>
      <c r="N296" s="3"/>
      <c r="V296"/>
      <c r="W296"/>
      <c r="Z296"/>
      <c r="AB296"/>
    </row>
    <row r="297" spans="1:28" x14ac:dyDescent="0.25">
      <c r="A297" s="2">
        <v>43419</v>
      </c>
      <c r="B297" s="17">
        <v>1200</v>
      </c>
      <c r="C297" s="21" t="s">
        <v>34</v>
      </c>
      <c r="D297" s="25">
        <v>3.51</v>
      </c>
      <c r="E297" s="22">
        <f t="shared" si="48"/>
        <v>3.5039440715883678</v>
      </c>
      <c r="F29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43419.5</v>
      </c>
      <c r="G297" s="6">
        <f>Table1689106[[#This Row],[Mean Value]]+$P$2</f>
        <v>3.5288202493345455</v>
      </c>
      <c r="H297" s="6">
        <f>Table1689106[[#This Row],[Mean Value]]-$P$2</f>
        <v>3.4790678938421902</v>
      </c>
      <c r="I297" s="26">
        <f>Table1689106[[#This Row],[Mean Value]]+$Q$2</f>
        <v>3.5536964270807236</v>
      </c>
      <c r="J297" s="26">
        <f>Table1689106[[#This Row],[Mean Value]]-($Q$2)</f>
        <v>3.4541917160960121</v>
      </c>
      <c r="K297" s="8">
        <f>Table1689106[[#This Row],[Mean Value]]+$R$2</f>
        <v>3.5785726048269013</v>
      </c>
      <c r="L297" s="9">
        <f>Table1689106[[#This Row],[Mean Value]]-$R$2</f>
        <v>3.4293155383498344</v>
      </c>
      <c r="M297" s="23" t="str">
        <f t="array" ref="M297">IF(OR(D297&lt;$Z$2, D297&gt;$Y$2), "Yes", "No")</f>
        <v>No</v>
      </c>
      <c r="N297" s="3"/>
      <c r="V297"/>
      <c r="W297"/>
      <c r="Z297"/>
      <c r="AB297"/>
    </row>
    <row r="298" spans="1:28" x14ac:dyDescent="0.25">
      <c r="A298" s="2">
        <v>43419</v>
      </c>
      <c r="B298" s="17">
        <v>1214</v>
      </c>
      <c r="C298" s="21" t="s">
        <v>30</v>
      </c>
      <c r="D298" s="25">
        <v>3.46</v>
      </c>
      <c r="E298" s="22">
        <f t="shared" si="48"/>
        <v>3.5039440715883678</v>
      </c>
      <c r="F29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43419.509722222225</v>
      </c>
      <c r="G298" s="6">
        <f>Table1689106[[#This Row],[Mean Value]]+$P$2</f>
        <v>3.5288202493345455</v>
      </c>
      <c r="H298" s="6">
        <f>Table1689106[[#This Row],[Mean Value]]-$P$2</f>
        <v>3.4790678938421902</v>
      </c>
      <c r="I298" s="26">
        <f>Table1689106[[#This Row],[Mean Value]]+$Q$2</f>
        <v>3.5536964270807236</v>
      </c>
      <c r="J298" s="26">
        <f>Table1689106[[#This Row],[Mean Value]]-($Q$2)</f>
        <v>3.4541917160960121</v>
      </c>
      <c r="K298" s="8">
        <f>Table1689106[[#This Row],[Mean Value]]+$R$2</f>
        <v>3.5785726048269013</v>
      </c>
      <c r="L298" s="9">
        <f>Table1689106[[#This Row],[Mean Value]]-$R$2</f>
        <v>3.4293155383498344</v>
      </c>
      <c r="M298" s="23" t="str">
        <f t="array" ref="M298">IF(OR(D298&lt;$Z$2, D298&gt;$Y$2), "Yes", "No")</f>
        <v>No</v>
      </c>
      <c r="N298" s="3"/>
      <c r="V298"/>
      <c r="W298"/>
      <c r="Z298"/>
      <c r="AB298"/>
    </row>
    <row r="299" spans="1:28" x14ac:dyDescent="0.25">
      <c r="A299" s="2">
        <v>43419</v>
      </c>
      <c r="B299" s="17">
        <v>1249</v>
      </c>
      <c r="C299" s="21" t="s">
        <v>30</v>
      </c>
      <c r="D299" s="25">
        <v>3.51</v>
      </c>
      <c r="E299" s="22">
        <f t="shared" si="48"/>
        <v>3.5039440715883678</v>
      </c>
      <c r="F29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43419.53402777778</v>
      </c>
      <c r="G299" s="6">
        <f>Table1689106[[#This Row],[Mean Value]]+$P$2</f>
        <v>3.5288202493345455</v>
      </c>
      <c r="H299" s="6">
        <f>Table1689106[[#This Row],[Mean Value]]-$P$2</f>
        <v>3.4790678938421902</v>
      </c>
      <c r="I299" s="26">
        <f>Table1689106[[#This Row],[Mean Value]]+$Q$2</f>
        <v>3.5536964270807236</v>
      </c>
      <c r="J299" s="26">
        <f>Table1689106[[#This Row],[Mean Value]]-($Q$2)</f>
        <v>3.4541917160960121</v>
      </c>
      <c r="K299" s="8">
        <f>Table1689106[[#This Row],[Mean Value]]+$R$2</f>
        <v>3.5785726048269013</v>
      </c>
      <c r="L299" s="9">
        <f>Table1689106[[#This Row],[Mean Value]]-$R$2</f>
        <v>3.4293155383498344</v>
      </c>
      <c r="M299" s="23" t="str">
        <f t="array" ref="M299">IF(OR(D299&lt;$Z$2, D299&gt;$Y$2), "Yes", "No")</f>
        <v>No</v>
      </c>
      <c r="N299" s="3"/>
      <c r="V299"/>
      <c r="W299"/>
      <c r="Z299"/>
      <c r="AB299"/>
    </row>
    <row r="300" spans="1:28" x14ac:dyDescent="0.25">
      <c r="A300" s="2">
        <v>43419</v>
      </c>
      <c r="B300" s="17">
        <v>1325</v>
      </c>
      <c r="C300" s="21" t="s">
        <v>46</v>
      </c>
      <c r="D300" s="25">
        <v>3.51</v>
      </c>
      <c r="E300" s="22">
        <f t="shared" si="48"/>
        <v>3.5039440715883678</v>
      </c>
      <c r="F30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43419.559027777781</v>
      </c>
      <c r="G300" s="6">
        <f>Table1689106[[#This Row],[Mean Value]]+$P$2</f>
        <v>3.5288202493345455</v>
      </c>
      <c r="H300" s="6">
        <f>Table1689106[[#This Row],[Mean Value]]-$P$2</f>
        <v>3.4790678938421902</v>
      </c>
      <c r="I300" s="26">
        <f>Table1689106[[#This Row],[Mean Value]]+$Q$2</f>
        <v>3.5536964270807236</v>
      </c>
      <c r="J300" s="26">
        <f>Table1689106[[#This Row],[Mean Value]]-($Q$2)</f>
        <v>3.4541917160960121</v>
      </c>
      <c r="K300" s="8">
        <f>Table1689106[[#This Row],[Mean Value]]+$R$2</f>
        <v>3.5785726048269013</v>
      </c>
      <c r="L300" s="9">
        <f>Table1689106[[#This Row],[Mean Value]]-$R$2</f>
        <v>3.4293155383498344</v>
      </c>
      <c r="M300" s="23" t="str">
        <f t="array" ref="M300">IF(OR(D300&lt;$Z$2, D300&gt;$Y$2), "Yes", "No")</f>
        <v>No</v>
      </c>
      <c r="N300" s="3"/>
      <c r="V300"/>
      <c r="W300"/>
      <c r="Z300"/>
      <c r="AB300"/>
    </row>
    <row r="301" spans="1:28" x14ac:dyDescent="0.25">
      <c r="A301" s="2">
        <v>43419</v>
      </c>
      <c r="B301" s="17">
        <v>1357</v>
      </c>
      <c r="C301" s="21" t="s">
        <v>30</v>
      </c>
      <c r="D301" s="25">
        <v>3.51</v>
      </c>
      <c r="E301" s="22">
        <f t="shared" ref="E301:E308" si="49">$O$2</f>
        <v>3.5039440715883678</v>
      </c>
      <c r="F30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43419.581250000003</v>
      </c>
      <c r="G301" s="6">
        <f>Table1689106[[#This Row],[Mean Value]]+$P$2</f>
        <v>3.5288202493345455</v>
      </c>
      <c r="H301" s="6">
        <f>Table1689106[[#This Row],[Mean Value]]-$P$2</f>
        <v>3.4790678938421902</v>
      </c>
      <c r="I301" s="26">
        <f>Table1689106[[#This Row],[Mean Value]]+$Q$2</f>
        <v>3.5536964270807236</v>
      </c>
      <c r="J301" s="26">
        <f>Table1689106[[#This Row],[Mean Value]]-($Q$2)</f>
        <v>3.4541917160960121</v>
      </c>
      <c r="K301" s="8">
        <f>Table1689106[[#This Row],[Mean Value]]+$R$2</f>
        <v>3.5785726048269013</v>
      </c>
      <c r="L301" s="9">
        <f>Table1689106[[#This Row],[Mean Value]]-$R$2</f>
        <v>3.4293155383498344</v>
      </c>
      <c r="M301" s="23" t="str">
        <f t="array" ref="M301">IF(OR(D301&lt;$Z$2, D301&gt;$Y$2), "Yes", "No")</f>
        <v>No</v>
      </c>
      <c r="N301" s="3"/>
      <c r="V301"/>
      <c r="W301"/>
      <c r="Z301"/>
      <c r="AB301"/>
    </row>
    <row r="302" spans="1:28" x14ac:dyDescent="0.25">
      <c r="A302" s="2">
        <v>43419</v>
      </c>
      <c r="B302" s="17">
        <v>1455</v>
      </c>
      <c r="C302" s="21" t="s">
        <v>30</v>
      </c>
      <c r="D302" s="25">
        <v>3.48</v>
      </c>
      <c r="E302" s="22">
        <f t="shared" si="49"/>
        <v>3.5039440715883678</v>
      </c>
      <c r="F30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43419.621527777781</v>
      </c>
      <c r="G302" s="6">
        <f>Table1689106[[#This Row],[Mean Value]]+$P$2</f>
        <v>3.5288202493345455</v>
      </c>
      <c r="H302" s="6">
        <f>Table1689106[[#This Row],[Mean Value]]-$P$2</f>
        <v>3.4790678938421902</v>
      </c>
      <c r="I302" s="26">
        <f>Table1689106[[#This Row],[Mean Value]]+$Q$2</f>
        <v>3.5536964270807236</v>
      </c>
      <c r="J302" s="26">
        <f>Table1689106[[#This Row],[Mean Value]]-($Q$2)</f>
        <v>3.4541917160960121</v>
      </c>
      <c r="K302" s="8">
        <f>Table1689106[[#This Row],[Mean Value]]+$R$2</f>
        <v>3.5785726048269013</v>
      </c>
      <c r="L302" s="9">
        <f>Table1689106[[#This Row],[Mean Value]]-$R$2</f>
        <v>3.4293155383498344</v>
      </c>
      <c r="M302" s="23" t="str">
        <f t="array" ref="M302">IF(OR(D302&lt;$Z$2, D302&gt;$Y$2), "Yes", "No")</f>
        <v>No</v>
      </c>
      <c r="N302" s="3"/>
      <c r="V302"/>
      <c r="W302"/>
      <c r="Z302"/>
      <c r="AB302"/>
    </row>
    <row r="303" spans="1:28" x14ac:dyDescent="0.25">
      <c r="A303" s="2">
        <v>43419</v>
      </c>
      <c r="B303" s="17">
        <v>1539</v>
      </c>
      <c r="C303" s="21" t="s">
        <v>30</v>
      </c>
      <c r="D303" s="25">
        <v>3.48</v>
      </c>
      <c r="E303" s="22">
        <f t="shared" si="49"/>
        <v>3.5039440715883678</v>
      </c>
      <c r="F30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43419.652083333334</v>
      </c>
      <c r="G303" s="6">
        <f>Table1689106[[#This Row],[Mean Value]]+$P$2</f>
        <v>3.5288202493345455</v>
      </c>
      <c r="H303" s="6">
        <f>Table1689106[[#This Row],[Mean Value]]-$P$2</f>
        <v>3.4790678938421902</v>
      </c>
      <c r="I303" s="26">
        <f>Table1689106[[#This Row],[Mean Value]]+$Q$2</f>
        <v>3.5536964270807236</v>
      </c>
      <c r="J303" s="26">
        <f>Table1689106[[#This Row],[Mean Value]]-($Q$2)</f>
        <v>3.4541917160960121</v>
      </c>
      <c r="K303" s="8">
        <f>Table1689106[[#This Row],[Mean Value]]+$R$2</f>
        <v>3.5785726048269013</v>
      </c>
      <c r="L303" s="9">
        <f>Table1689106[[#This Row],[Mean Value]]-$R$2</f>
        <v>3.4293155383498344</v>
      </c>
      <c r="M303" s="23" t="str">
        <f t="array" ref="M303">IF(OR(D303&lt;$Z$2, D303&gt;$Y$2), "Yes", "No")</f>
        <v>No</v>
      </c>
      <c r="N303" s="3"/>
      <c r="V303"/>
      <c r="W303"/>
      <c r="Z303"/>
      <c r="AB303"/>
    </row>
    <row r="304" spans="1:28" x14ac:dyDescent="0.25">
      <c r="A304" s="2">
        <v>43419</v>
      </c>
      <c r="B304" s="17">
        <v>1630</v>
      </c>
      <c r="C304" s="21" t="s">
        <v>46</v>
      </c>
      <c r="D304" s="25">
        <v>3.49</v>
      </c>
      <c r="E304" s="22">
        <f t="shared" si="49"/>
        <v>3.5039440715883678</v>
      </c>
      <c r="F30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43419.6875</v>
      </c>
      <c r="G304" s="6">
        <f>Table1689106[[#This Row],[Mean Value]]+$P$2</f>
        <v>3.5288202493345455</v>
      </c>
      <c r="H304" s="6">
        <f>Table1689106[[#This Row],[Mean Value]]-$P$2</f>
        <v>3.4790678938421902</v>
      </c>
      <c r="I304" s="26">
        <f>Table1689106[[#This Row],[Mean Value]]+$Q$2</f>
        <v>3.5536964270807236</v>
      </c>
      <c r="J304" s="26">
        <f>Table1689106[[#This Row],[Mean Value]]-($Q$2)</f>
        <v>3.4541917160960121</v>
      </c>
      <c r="K304" s="8">
        <f>Table1689106[[#This Row],[Mean Value]]+$R$2</f>
        <v>3.5785726048269013</v>
      </c>
      <c r="L304" s="9">
        <f>Table1689106[[#This Row],[Mean Value]]-$R$2</f>
        <v>3.4293155383498344</v>
      </c>
      <c r="M304" s="23" t="str">
        <f t="array" ref="M304">IF(OR(D304&lt;$Z$2, D304&gt;$Y$2), "Yes", "No")</f>
        <v>No</v>
      </c>
      <c r="N304" s="3"/>
      <c r="V304"/>
      <c r="W304"/>
      <c r="Z304"/>
      <c r="AB304"/>
    </row>
    <row r="305" spans="1:28" x14ac:dyDescent="0.25">
      <c r="A305" s="2">
        <v>43419</v>
      </c>
      <c r="B305" s="17">
        <v>1738</v>
      </c>
      <c r="C305" s="21" t="s">
        <v>30</v>
      </c>
      <c r="D305" s="25">
        <v>3.49</v>
      </c>
      <c r="E305" s="22">
        <f t="shared" si="49"/>
        <v>3.5039440715883678</v>
      </c>
      <c r="F30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43419.734722222223</v>
      </c>
      <c r="G305" s="6">
        <f>Table1689106[[#This Row],[Mean Value]]+$P$2</f>
        <v>3.5288202493345455</v>
      </c>
      <c r="H305" s="6">
        <f>Table1689106[[#This Row],[Mean Value]]-$P$2</f>
        <v>3.4790678938421902</v>
      </c>
      <c r="I305" s="26">
        <f>Table1689106[[#This Row],[Mean Value]]+$Q$2</f>
        <v>3.5536964270807236</v>
      </c>
      <c r="J305" s="26">
        <f>Table1689106[[#This Row],[Mean Value]]-($Q$2)</f>
        <v>3.4541917160960121</v>
      </c>
      <c r="K305" s="8">
        <f>Table1689106[[#This Row],[Mean Value]]+$R$2</f>
        <v>3.5785726048269013</v>
      </c>
      <c r="L305" s="9">
        <f>Table1689106[[#This Row],[Mean Value]]-$R$2</f>
        <v>3.4293155383498344</v>
      </c>
      <c r="M305" s="23" t="str">
        <f t="array" ref="M305">IF(OR(D305&lt;$Z$2, D305&gt;$Y$2), "Yes", "No")</f>
        <v>No</v>
      </c>
      <c r="N305" s="3"/>
      <c r="V305"/>
      <c r="W305"/>
      <c r="Z305"/>
      <c r="AB305"/>
    </row>
    <row r="306" spans="1:28" x14ac:dyDescent="0.25">
      <c r="A306" s="2">
        <v>43420</v>
      </c>
      <c r="B306" s="17">
        <v>625</v>
      </c>
      <c r="C306" s="21" t="s">
        <v>34</v>
      </c>
      <c r="D306" s="25">
        <v>3.54</v>
      </c>
      <c r="E306" s="22">
        <f t="shared" si="49"/>
        <v>3.5039440715883678</v>
      </c>
      <c r="F30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43420.267361111109</v>
      </c>
      <c r="G306" s="6">
        <f>Table1689106[[#This Row],[Mean Value]]+$P$2</f>
        <v>3.5288202493345455</v>
      </c>
      <c r="H306" s="6">
        <f>Table1689106[[#This Row],[Mean Value]]-$P$2</f>
        <v>3.4790678938421902</v>
      </c>
      <c r="I306" s="26">
        <f>Table1689106[[#This Row],[Mean Value]]+$Q$2</f>
        <v>3.5536964270807236</v>
      </c>
      <c r="J306" s="26">
        <f>Table1689106[[#This Row],[Mean Value]]-($Q$2)</f>
        <v>3.4541917160960121</v>
      </c>
      <c r="K306" s="8">
        <f>Table1689106[[#This Row],[Mean Value]]+$R$2</f>
        <v>3.5785726048269013</v>
      </c>
      <c r="L306" s="9">
        <f>Table1689106[[#This Row],[Mean Value]]-$R$2</f>
        <v>3.4293155383498344</v>
      </c>
      <c r="M306" s="23" t="str">
        <f t="array" ref="M306">IF(OR(D306&lt;$Z$2, D306&gt;$Y$2), "Yes", "No")</f>
        <v>No</v>
      </c>
      <c r="N306" s="3"/>
      <c r="V306"/>
      <c r="W306"/>
      <c r="Z306"/>
      <c r="AB306"/>
    </row>
    <row r="307" spans="1:28" x14ac:dyDescent="0.25">
      <c r="A307" s="2">
        <v>43420</v>
      </c>
      <c r="B307" s="17">
        <v>740</v>
      </c>
      <c r="C307" s="21" t="s">
        <v>34</v>
      </c>
      <c r="D307" s="25">
        <v>3.53</v>
      </c>
      <c r="E307" s="22">
        <f t="shared" si="49"/>
        <v>3.5039440715883678</v>
      </c>
      <c r="F30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43420.319444444445</v>
      </c>
      <c r="G307" s="6">
        <f>Table1689106[[#This Row],[Mean Value]]+$P$2</f>
        <v>3.5288202493345455</v>
      </c>
      <c r="H307" s="6">
        <f>Table1689106[[#This Row],[Mean Value]]-$P$2</f>
        <v>3.4790678938421902</v>
      </c>
      <c r="I307" s="26">
        <f>Table1689106[[#This Row],[Mean Value]]+$Q$2</f>
        <v>3.5536964270807236</v>
      </c>
      <c r="J307" s="26">
        <f>Table1689106[[#This Row],[Mean Value]]-($Q$2)</f>
        <v>3.4541917160960121</v>
      </c>
      <c r="K307" s="8">
        <f>Table1689106[[#This Row],[Mean Value]]+$R$2</f>
        <v>3.5785726048269013</v>
      </c>
      <c r="L307" s="9">
        <f>Table1689106[[#This Row],[Mean Value]]-$R$2</f>
        <v>3.4293155383498344</v>
      </c>
      <c r="M307" s="23" t="str">
        <f t="array" ref="M307">IF(OR(D307&lt;$Z$2, D307&gt;$Y$2), "Yes", "No")</f>
        <v>No</v>
      </c>
      <c r="N307" s="3"/>
      <c r="V307"/>
      <c r="W307"/>
      <c r="Z307"/>
      <c r="AB307"/>
    </row>
    <row r="308" spans="1:28" x14ac:dyDescent="0.25">
      <c r="A308" s="2">
        <v>43420</v>
      </c>
      <c r="B308" s="17">
        <v>910</v>
      </c>
      <c r="C308" s="21" t="s">
        <v>41</v>
      </c>
      <c r="D308" s="25">
        <v>3.52</v>
      </c>
      <c r="E308" s="22">
        <f t="shared" si="49"/>
        <v>3.5039440715883678</v>
      </c>
      <c r="F30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43420.381944444445</v>
      </c>
      <c r="G308" s="6">
        <f>Table1689106[[#This Row],[Mean Value]]+$P$2</f>
        <v>3.5288202493345455</v>
      </c>
      <c r="H308" s="6">
        <f>Table1689106[[#This Row],[Mean Value]]-$P$2</f>
        <v>3.4790678938421902</v>
      </c>
      <c r="I308" s="26">
        <f>Table1689106[[#This Row],[Mean Value]]+$Q$2</f>
        <v>3.5536964270807236</v>
      </c>
      <c r="J308" s="26">
        <f>Table1689106[[#This Row],[Mean Value]]-($Q$2)</f>
        <v>3.4541917160960121</v>
      </c>
      <c r="K308" s="8">
        <f>Table1689106[[#This Row],[Mean Value]]+$R$2</f>
        <v>3.5785726048269013</v>
      </c>
      <c r="L308" s="9">
        <f>Table1689106[[#This Row],[Mean Value]]-$R$2</f>
        <v>3.4293155383498344</v>
      </c>
      <c r="M308" s="23" t="str">
        <f t="array" ref="M308">IF(OR(D308&lt;$Z$2, D308&gt;$Y$2), "Yes", "No")</f>
        <v>No</v>
      </c>
      <c r="N308" s="3"/>
      <c r="V308"/>
      <c r="W308"/>
      <c r="Z308"/>
      <c r="AB308"/>
    </row>
    <row r="309" spans="1:28" x14ac:dyDescent="0.25">
      <c r="A309" s="2">
        <v>43420</v>
      </c>
      <c r="B309" s="17">
        <v>1030</v>
      </c>
      <c r="C309" s="21" t="s">
        <v>31</v>
      </c>
      <c r="D309" s="25">
        <v>3.51</v>
      </c>
      <c r="E309" s="22">
        <f t="shared" ref="E309:E314" si="50">$O$2</f>
        <v>3.5039440715883678</v>
      </c>
      <c r="F30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43420.4375</v>
      </c>
      <c r="G309" s="6">
        <f>Table1689106[[#This Row],[Mean Value]]+$P$2</f>
        <v>3.5288202493345455</v>
      </c>
      <c r="H309" s="6">
        <f>Table1689106[[#This Row],[Mean Value]]-$P$2</f>
        <v>3.4790678938421902</v>
      </c>
      <c r="I309" s="26">
        <f>Table1689106[[#This Row],[Mean Value]]+$Q$2</f>
        <v>3.5536964270807236</v>
      </c>
      <c r="J309" s="26">
        <f>Table1689106[[#This Row],[Mean Value]]-($Q$2)</f>
        <v>3.4541917160960121</v>
      </c>
      <c r="K309" s="8">
        <f>Table1689106[[#This Row],[Mean Value]]+$R$2</f>
        <v>3.5785726048269013</v>
      </c>
      <c r="L309" s="9">
        <f>Table1689106[[#This Row],[Mean Value]]-$R$2</f>
        <v>3.4293155383498344</v>
      </c>
      <c r="M309" s="23" t="str">
        <f t="array" ref="M309">IF(OR(D309&lt;$Z$2, D309&gt;$Y$2), "Yes", "No")</f>
        <v>No</v>
      </c>
      <c r="N309" s="3"/>
      <c r="V309"/>
      <c r="W309"/>
      <c r="Z309"/>
      <c r="AB309"/>
    </row>
    <row r="310" spans="1:28" x14ac:dyDescent="0.25">
      <c r="A310" s="2">
        <v>43420</v>
      </c>
      <c r="B310" s="17">
        <v>1051</v>
      </c>
      <c r="C310" s="21" t="s">
        <v>30</v>
      </c>
      <c r="D310" s="25">
        <v>3.5</v>
      </c>
      <c r="E310" s="22">
        <f t="shared" si="50"/>
        <v>3.5039440715883678</v>
      </c>
      <c r="F31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43420.45208333333</v>
      </c>
      <c r="G310" s="6">
        <f>Table1689106[[#This Row],[Mean Value]]+$P$2</f>
        <v>3.5288202493345455</v>
      </c>
      <c r="H310" s="6">
        <f>Table1689106[[#This Row],[Mean Value]]-$P$2</f>
        <v>3.4790678938421902</v>
      </c>
      <c r="I310" s="26">
        <f>Table1689106[[#This Row],[Mean Value]]+$Q$2</f>
        <v>3.5536964270807236</v>
      </c>
      <c r="J310" s="26">
        <f>Table1689106[[#This Row],[Mean Value]]-($Q$2)</f>
        <v>3.4541917160960121</v>
      </c>
      <c r="K310" s="8">
        <f>Table1689106[[#This Row],[Mean Value]]+$R$2</f>
        <v>3.5785726048269013</v>
      </c>
      <c r="L310" s="9">
        <f>Table1689106[[#This Row],[Mean Value]]-$R$2</f>
        <v>3.4293155383498344</v>
      </c>
      <c r="M310" s="23" t="str">
        <f t="array" ref="M310">IF(OR(D310&lt;$Z$2, D310&gt;$Y$2), "Yes", "No")</f>
        <v>No</v>
      </c>
      <c r="N310" s="3"/>
      <c r="V310"/>
      <c r="W310"/>
      <c r="Z310"/>
      <c r="AB310"/>
    </row>
    <row r="311" spans="1:28" x14ac:dyDescent="0.25">
      <c r="A311" s="2">
        <v>43420</v>
      </c>
      <c r="B311" s="17">
        <v>1117</v>
      </c>
      <c r="C311" s="21" t="s">
        <v>30</v>
      </c>
      <c r="D311" s="25">
        <v>3.51</v>
      </c>
      <c r="E311" s="22">
        <f t="shared" si="50"/>
        <v>3.5039440715883678</v>
      </c>
      <c r="F31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43420.470138888886</v>
      </c>
      <c r="G311" s="6">
        <f>Table1689106[[#This Row],[Mean Value]]+$P$2</f>
        <v>3.5288202493345455</v>
      </c>
      <c r="H311" s="6">
        <f>Table1689106[[#This Row],[Mean Value]]-$P$2</f>
        <v>3.4790678938421902</v>
      </c>
      <c r="I311" s="26">
        <f>Table1689106[[#This Row],[Mean Value]]+$Q$2</f>
        <v>3.5536964270807236</v>
      </c>
      <c r="J311" s="26">
        <f>Table1689106[[#This Row],[Mean Value]]-($Q$2)</f>
        <v>3.4541917160960121</v>
      </c>
      <c r="K311" s="8">
        <f>Table1689106[[#This Row],[Mean Value]]+$R$2</f>
        <v>3.5785726048269013</v>
      </c>
      <c r="L311" s="9">
        <f>Table1689106[[#This Row],[Mean Value]]-$R$2</f>
        <v>3.4293155383498344</v>
      </c>
      <c r="M311" s="23" t="str">
        <f t="array" ref="M311">IF(OR(D311&lt;$Z$2, D311&gt;$Y$2), "Yes", "No")</f>
        <v>No</v>
      </c>
      <c r="N311" s="3"/>
      <c r="V311"/>
      <c r="W311"/>
      <c r="Z311"/>
      <c r="AB311"/>
    </row>
    <row r="312" spans="1:28" x14ac:dyDescent="0.25">
      <c r="A312" s="2">
        <v>43420</v>
      </c>
      <c r="B312" s="17">
        <v>1200</v>
      </c>
      <c r="C312" s="21" t="s">
        <v>31</v>
      </c>
      <c r="D312" s="25">
        <v>3.51</v>
      </c>
      <c r="E312" s="22">
        <f t="shared" si="50"/>
        <v>3.5039440715883678</v>
      </c>
      <c r="F31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43420.5</v>
      </c>
      <c r="G312" s="6">
        <f>Table1689106[[#This Row],[Mean Value]]+$P$2</f>
        <v>3.5288202493345455</v>
      </c>
      <c r="H312" s="6">
        <f>Table1689106[[#This Row],[Mean Value]]-$P$2</f>
        <v>3.4790678938421902</v>
      </c>
      <c r="I312" s="26">
        <f>Table1689106[[#This Row],[Mean Value]]+$Q$2</f>
        <v>3.5536964270807236</v>
      </c>
      <c r="J312" s="26">
        <f>Table1689106[[#This Row],[Mean Value]]-($Q$2)</f>
        <v>3.4541917160960121</v>
      </c>
      <c r="K312" s="8">
        <f>Table1689106[[#This Row],[Mean Value]]+$R$2</f>
        <v>3.5785726048269013</v>
      </c>
      <c r="L312" s="9">
        <f>Table1689106[[#This Row],[Mean Value]]-$R$2</f>
        <v>3.4293155383498344</v>
      </c>
      <c r="M312" s="23" t="str">
        <f t="array" ref="M312">IF(OR(D312&lt;$Z$2, D312&gt;$Y$2), "Yes", "No")</f>
        <v>No</v>
      </c>
      <c r="N312" s="3"/>
      <c r="V312"/>
      <c r="W312"/>
      <c r="Z312"/>
      <c r="AB312"/>
    </row>
    <row r="313" spans="1:28" x14ac:dyDescent="0.25">
      <c r="A313" s="2">
        <v>43420</v>
      </c>
      <c r="B313" s="17">
        <v>1207</v>
      </c>
      <c r="C313" s="21" t="s">
        <v>30</v>
      </c>
      <c r="D313" s="25">
        <v>3.5</v>
      </c>
      <c r="E313" s="22">
        <f t="shared" si="50"/>
        <v>3.5039440715883678</v>
      </c>
      <c r="F31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43420.504861111112</v>
      </c>
      <c r="G313" s="6">
        <f>Table1689106[[#This Row],[Mean Value]]+$P$2</f>
        <v>3.5288202493345455</v>
      </c>
      <c r="H313" s="6">
        <f>Table1689106[[#This Row],[Mean Value]]-$P$2</f>
        <v>3.4790678938421902</v>
      </c>
      <c r="I313" s="26">
        <f>Table1689106[[#This Row],[Mean Value]]+$Q$2</f>
        <v>3.5536964270807236</v>
      </c>
      <c r="J313" s="26">
        <f>Table1689106[[#This Row],[Mean Value]]-($Q$2)</f>
        <v>3.4541917160960121</v>
      </c>
      <c r="K313" s="8">
        <f>Table1689106[[#This Row],[Mean Value]]+$R$2</f>
        <v>3.5785726048269013</v>
      </c>
      <c r="L313" s="9">
        <f>Table1689106[[#This Row],[Mean Value]]-$R$2</f>
        <v>3.4293155383498344</v>
      </c>
      <c r="M313" s="23" t="str">
        <f t="array" ref="M313">IF(OR(D313&lt;$Z$2, D313&gt;$Y$2), "Yes", "No")</f>
        <v>No</v>
      </c>
      <c r="N313" s="3"/>
      <c r="V313"/>
      <c r="W313"/>
      <c r="Z313"/>
      <c r="AB313"/>
    </row>
    <row r="314" spans="1:28" x14ac:dyDescent="0.25">
      <c r="A314" s="2">
        <v>43420</v>
      </c>
      <c r="B314" s="17">
        <v>1230</v>
      </c>
      <c r="C314" s="21" t="s">
        <v>31</v>
      </c>
      <c r="D314" s="25">
        <v>3.51</v>
      </c>
      <c r="E314" s="22">
        <f t="shared" si="50"/>
        <v>3.5039440715883678</v>
      </c>
      <c r="F31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43420.520833333336</v>
      </c>
      <c r="G314" s="6">
        <f>Table1689106[[#This Row],[Mean Value]]+$P$2</f>
        <v>3.5288202493345455</v>
      </c>
      <c r="H314" s="6">
        <f>Table1689106[[#This Row],[Mean Value]]-$P$2</f>
        <v>3.4790678938421902</v>
      </c>
      <c r="I314" s="26">
        <f>Table1689106[[#This Row],[Mean Value]]+$Q$2</f>
        <v>3.5536964270807236</v>
      </c>
      <c r="J314" s="26">
        <f>Table1689106[[#This Row],[Mean Value]]-($Q$2)</f>
        <v>3.4541917160960121</v>
      </c>
      <c r="K314" s="8">
        <f>Table1689106[[#This Row],[Mean Value]]+$R$2</f>
        <v>3.5785726048269013</v>
      </c>
      <c r="L314" s="9">
        <f>Table1689106[[#This Row],[Mean Value]]-$R$2</f>
        <v>3.4293155383498344</v>
      </c>
      <c r="M314" s="23" t="str">
        <f t="array" ref="M314">IF(OR(D314&lt;$Z$2, D314&gt;$Y$2), "Yes", "No")</f>
        <v>No</v>
      </c>
      <c r="N314" s="3"/>
      <c r="V314"/>
      <c r="W314"/>
      <c r="Z314"/>
      <c r="AB314"/>
    </row>
    <row r="315" spans="1:28" x14ac:dyDescent="0.25">
      <c r="A315" s="2">
        <v>43420</v>
      </c>
      <c r="B315" s="17">
        <v>1410</v>
      </c>
      <c r="C315" s="21" t="s">
        <v>50</v>
      </c>
      <c r="D315" s="25">
        <v>3.49</v>
      </c>
      <c r="E315" s="22">
        <f t="shared" ref="E315:E320" si="51">$O$2</f>
        <v>3.5039440715883678</v>
      </c>
      <c r="F31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43420.590277777781</v>
      </c>
      <c r="G315" s="6">
        <f>Table1689106[[#This Row],[Mean Value]]+$P$2</f>
        <v>3.5288202493345455</v>
      </c>
      <c r="H315" s="6">
        <f>Table1689106[[#This Row],[Mean Value]]-$P$2</f>
        <v>3.4790678938421902</v>
      </c>
      <c r="I315" s="26">
        <f>Table1689106[[#This Row],[Mean Value]]+$Q$2</f>
        <v>3.5536964270807236</v>
      </c>
      <c r="J315" s="26">
        <f>Table1689106[[#This Row],[Mean Value]]-($Q$2)</f>
        <v>3.4541917160960121</v>
      </c>
      <c r="K315" s="8">
        <f>Table1689106[[#This Row],[Mean Value]]+$R$2</f>
        <v>3.5785726048269013</v>
      </c>
      <c r="L315" s="9">
        <f>Table1689106[[#This Row],[Mean Value]]-$R$2</f>
        <v>3.4293155383498344</v>
      </c>
      <c r="M315" s="23" t="str">
        <f t="array" ref="M315">IF(OR(D315&lt;$Z$2, D315&gt;$Y$2), "Yes", "No")</f>
        <v>No</v>
      </c>
      <c r="N315" s="3"/>
      <c r="V315"/>
      <c r="W315"/>
      <c r="Z315"/>
      <c r="AB315"/>
    </row>
    <row r="316" spans="1:28" x14ac:dyDescent="0.25">
      <c r="A316" s="2">
        <v>43420</v>
      </c>
      <c r="B316" s="17">
        <v>1420</v>
      </c>
      <c r="C316" s="21" t="s">
        <v>49</v>
      </c>
      <c r="D316" s="25">
        <v>3.49</v>
      </c>
      <c r="E316" s="22">
        <f t="shared" si="51"/>
        <v>3.5039440715883678</v>
      </c>
      <c r="F31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43420.597222222219</v>
      </c>
      <c r="G316" s="6">
        <f>Table1689106[[#This Row],[Mean Value]]+$P$2</f>
        <v>3.5288202493345455</v>
      </c>
      <c r="H316" s="6">
        <f>Table1689106[[#This Row],[Mean Value]]-$P$2</f>
        <v>3.4790678938421902</v>
      </c>
      <c r="I316" s="26">
        <f>Table1689106[[#This Row],[Mean Value]]+$Q$2</f>
        <v>3.5536964270807236</v>
      </c>
      <c r="J316" s="26">
        <f>Table1689106[[#This Row],[Mean Value]]-($Q$2)</f>
        <v>3.4541917160960121</v>
      </c>
      <c r="K316" s="8">
        <f>Table1689106[[#This Row],[Mean Value]]+$R$2</f>
        <v>3.5785726048269013</v>
      </c>
      <c r="L316" s="9">
        <f>Table1689106[[#This Row],[Mean Value]]-$R$2</f>
        <v>3.4293155383498344</v>
      </c>
      <c r="M316" s="23" t="str">
        <f t="array" ref="M316">IF(OR(D316&lt;$Z$2, D316&gt;$Y$2), "Yes", "No")</f>
        <v>No</v>
      </c>
      <c r="N316" s="3"/>
      <c r="V316"/>
      <c r="W316"/>
      <c r="Z316"/>
      <c r="AB316"/>
    </row>
    <row r="317" spans="1:28" x14ac:dyDescent="0.25">
      <c r="A317" s="2">
        <v>43420</v>
      </c>
      <c r="B317" s="17">
        <v>1456</v>
      </c>
      <c r="C317" s="21" t="s">
        <v>30</v>
      </c>
      <c r="D317" s="25">
        <v>3.48</v>
      </c>
      <c r="E317" s="22">
        <f t="shared" si="51"/>
        <v>3.5039440715883678</v>
      </c>
      <c r="F31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43420.62222222222</v>
      </c>
      <c r="G317" s="6">
        <f>Table1689106[[#This Row],[Mean Value]]+$P$2</f>
        <v>3.5288202493345455</v>
      </c>
      <c r="H317" s="6">
        <f>Table1689106[[#This Row],[Mean Value]]-$P$2</f>
        <v>3.4790678938421902</v>
      </c>
      <c r="I317" s="26">
        <f>Table1689106[[#This Row],[Mean Value]]+$Q$2</f>
        <v>3.5536964270807236</v>
      </c>
      <c r="J317" s="26">
        <f>Table1689106[[#This Row],[Mean Value]]-($Q$2)</f>
        <v>3.4541917160960121</v>
      </c>
      <c r="K317" s="8">
        <f>Table1689106[[#This Row],[Mean Value]]+$R$2</f>
        <v>3.5785726048269013</v>
      </c>
      <c r="L317" s="9">
        <f>Table1689106[[#This Row],[Mean Value]]-$R$2</f>
        <v>3.4293155383498344</v>
      </c>
      <c r="M317" s="23" t="str">
        <f t="array" ref="M317">IF(OR(D317&lt;$Z$2, D317&gt;$Y$2), "Yes", "No")</f>
        <v>No</v>
      </c>
      <c r="N317" s="3"/>
      <c r="V317"/>
      <c r="W317"/>
      <c r="Z317"/>
      <c r="AB317"/>
    </row>
    <row r="318" spans="1:28" x14ac:dyDescent="0.25">
      <c r="A318" s="2">
        <v>43420</v>
      </c>
      <c r="B318" s="17">
        <v>1521</v>
      </c>
      <c r="C318" s="21" t="s">
        <v>30</v>
      </c>
      <c r="D318" s="25">
        <v>3.48</v>
      </c>
      <c r="E318" s="22">
        <f t="shared" si="51"/>
        <v>3.5039440715883678</v>
      </c>
      <c r="F31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43420.63958333333</v>
      </c>
      <c r="G318" s="6">
        <f>Table1689106[[#This Row],[Mean Value]]+$P$2</f>
        <v>3.5288202493345455</v>
      </c>
      <c r="H318" s="6">
        <f>Table1689106[[#This Row],[Mean Value]]-$P$2</f>
        <v>3.4790678938421902</v>
      </c>
      <c r="I318" s="26">
        <f>Table1689106[[#This Row],[Mean Value]]+$Q$2</f>
        <v>3.5536964270807236</v>
      </c>
      <c r="J318" s="26">
        <f>Table1689106[[#This Row],[Mean Value]]-($Q$2)</f>
        <v>3.4541917160960121</v>
      </c>
      <c r="K318" s="8">
        <f>Table1689106[[#This Row],[Mean Value]]+$R$2</f>
        <v>3.5785726048269013</v>
      </c>
      <c r="L318" s="9">
        <f>Table1689106[[#This Row],[Mean Value]]-$R$2</f>
        <v>3.4293155383498344</v>
      </c>
      <c r="M318" s="23" t="str">
        <f t="array" ref="M318">IF(OR(D318&lt;$Z$2, D318&gt;$Y$2), "Yes", "No")</f>
        <v>No</v>
      </c>
      <c r="N318" s="3"/>
      <c r="V318"/>
      <c r="W318"/>
      <c r="Z318"/>
      <c r="AB318"/>
    </row>
    <row r="319" spans="1:28" x14ac:dyDescent="0.25">
      <c r="A319" s="2">
        <v>43420</v>
      </c>
      <c r="B319" s="17">
        <v>1525</v>
      </c>
      <c r="C319" s="21" t="s">
        <v>30</v>
      </c>
      <c r="D319" s="25">
        <v>3.48</v>
      </c>
      <c r="E319" s="22">
        <f t="shared" si="51"/>
        <v>3.5039440715883678</v>
      </c>
      <c r="F31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43420.642361111109</v>
      </c>
      <c r="G319" s="6">
        <f>Table1689106[[#This Row],[Mean Value]]+$P$2</f>
        <v>3.5288202493345455</v>
      </c>
      <c r="H319" s="6">
        <f>Table1689106[[#This Row],[Mean Value]]-$P$2</f>
        <v>3.4790678938421902</v>
      </c>
      <c r="I319" s="26">
        <f>Table1689106[[#This Row],[Mean Value]]+$Q$2</f>
        <v>3.5536964270807236</v>
      </c>
      <c r="J319" s="26">
        <f>Table1689106[[#This Row],[Mean Value]]-($Q$2)</f>
        <v>3.4541917160960121</v>
      </c>
      <c r="K319" s="8">
        <f>Table1689106[[#This Row],[Mean Value]]+$R$2</f>
        <v>3.5785726048269013</v>
      </c>
      <c r="L319" s="9">
        <f>Table1689106[[#This Row],[Mean Value]]-$R$2</f>
        <v>3.4293155383498344</v>
      </c>
      <c r="M319" s="23" t="str">
        <f t="array" ref="M319">IF(OR(D319&lt;$Z$2, D319&gt;$Y$2), "Yes", "No")</f>
        <v>No</v>
      </c>
      <c r="N319" s="3"/>
      <c r="V319"/>
      <c r="W319"/>
      <c r="Z319"/>
      <c r="AB319"/>
    </row>
    <row r="320" spans="1:28" x14ac:dyDescent="0.25">
      <c r="A320" s="2">
        <v>43420</v>
      </c>
      <c r="B320" s="17">
        <v>1640</v>
      </c>
      <c r="C320" s="21" t="s">
        <v>49</v>
      </c>
      <c r="D320" s="25">
        <v>3.48</v>
      </c>
      <c r="E320" s="22">
        <f t="shared" si="51"/>
        <v>3.5039440715883678</v>
      </c>
      <c r="F32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43420.694444444445</v>
      </c>
      <c r="G320" s="6">
        <f>Table1689106[[#This Row],[Mean Value]]+$P$2</f>
        <v>3.5288202493345455</v>
      </c>
      <c r="H320" s="6">
        <f>Table1689106[[#This Row],[Mean Value]]-$P$2</f>
        <v>3.4790678938421902</v>
      </c>
      <c r="I320" s="26">
        <f>Table1689106[[#This Row],[Mean Value]]+$Q$2</f>
        <v>3.5536964270807236</v>
      </c>
      <c r="J320" s="26">
        <f>Table1689106[[#This Row],[Mean Value]]-($Q$2)</f>
        <v>3.4541917160960121</v>
      </c>
      <c r="K320" s="8">
        <f>Table1689106[[#This Row],[Mean Value]]+$R$2</f>
        <v>3.5785726048269013</v>
      </c>
      <c r="L320" s="9">
        <f>Table1689106[[#This Row],[Mean Value]]-$R$2</f>
        <v>3.4293155383498344</v>
      </c>
      <c r="M320" s="23" t="str">
        <f t="array" ref="M320">IF(OR(D320&lt;$Z$2, D320&gt;$Y$2), "Yes", "No")</f>
        <v>No</v>
      </c>
      <c r="N320" s="3"/>
      <c r="V320"/>
      <c r="W320"/>
      <c r="Z320"/>
      <c r="AB320"/>
    </row>
    <row r="321" spans="1:28" x14ac:dyDescent="0.25">
      <c r="A321" s="2">
        <v>43420</v>
      </c>
      <c r="B321" s="17">
        <v>1704</v>
      </c>
      <c r="C321" s="21" t="s">
        <v>30</v>
      </c>
      <c r="D321" s="25">
        <v>3.47</v>
      </c>
      <c r="E321" s="22">
        <f t="shared" ref="E321:E326" si="52">$O$2</f>
        <v>3.5039440715883678</v>
      </c>
      <c r="F32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43420.711111111108</v>
      </c>
      <c r="G321" s="6">
        <f>Table1689106[[#This Row],[Mean Value]]+$P$2</f>
        <v>3.5288202493345455</v>
      </c>
      <c r="H321" s="6">
        <f>Table1689106[[#This Row],[Mean Value]]-$P$2</f>
        <v>3.4790678938421902</v>
      </c>
      <c r="I321" s="26">
        <f>Table1689106[[#This Row],[Mean Value]]+$Q$2</f>
        <v>3.5536964270807236</v>
      </c>
      <c r="J321" s="26">
        <f>Table1689106[[#This Row],[Mean Value]]-($Q$2)</f>
        <v>3.4541917160960121</v>
      </c>
      <c r="K321" s="8">
        <f>Table1689106[[#This Row],[Mean Value]]+$R$2</f>
        <v>3.5785726048269013</v>
      </c>
      <c r="L321" s="9">
        <f>Table1689106[[#This Row],[Mean Value]]-$R$2</f>
        <v>3.4293155383498344</v>
      </c>
      <c r="M321" s="23" t="str">
        <f t="array" ref="M321">IF(OR(D321&lt;$Z$2, D321&gt;$Y$2), "Yes", "No")</f>
        <v>No</v>
      </c>
      <c r="N321" s="3"/>
      <c r="V321"/>
      <c r="W321"/>
      <c r="Z321"/>
      <c r="AB321"/>
    </row>
    <row r="322" spans="1:28" x14ac:dyDescent="0.25">
      <c r="A322" s="2">
        <v>43420</v>
      </c>
      <c r="B322" s="17">
        <v>1731</v>
      </c>
      <c r="C322" s="21" t="s">
        <v>30</v>
      </c>
      <c r="D322" s="25">
        <v>3.48</v>
      </c>
      <c r="E322" s="22">
        <f t="shared" si="52"/>
        <v>3.5039440715883678</v>
      </c>
      <c r="F32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43420.729861111111</v>
      </c>
      <c r="G322" s="6">
        <f>Table1689106[[#This Row],[Mean Value]]+$P$2</f>
        <v>3.5288202493345455</v>
      </c>
      <c r="H322" s="6">
        <f>Table1689106[[#This Row],[Mean Value]]-$P$2</f>
        <v>3.4790678938421902</v>
      </c>
      <c r="I322" s="26">
        <f>Table1689106[[#This Row],[Mean Value]]+$Q$2</f>
        <v>3.5536964270807236</v>
      </c>
      <c r="J322" s="26">
        <f>Table1689106[[#This Row],[Mean Value]]-($Q$2)</f>
        <v>3.4541917160960121</v>
      </c>
      <c r="K322" s="8">
        <f>Table1689106[[#This Row],[Mean Value]]+$R$2</f>
        <v>3.5785726048269013</v>
      </c>
      <c r="L322" s="9">
        <f>Table1689106[[#This Row],[Mean Value]]-$R$2</f>
        <v>3.4293155383498344</v>
      </c>
      <c r="M322" s="23" t="str">
        <f t="array" ref="M322">IF(OR(D322&lt;$Z$2, D322&gt;$Y$2), "Yes", "No")</f>
        <v>No</v>
      </c>
      <c r="N322" s="3"/>
      <c r="V322"/>
      <c r="W322"/>
      <c r="Z322"/>
      <c r="AB322"/>
    </row>
    <row r="323" spans="1:28" x14ac:dyDescent="0.25">
      <c r="A323" s="2">
        <v>43420</v>
      </c>
      <c r="B323" s="17">
        <v>1916</v>
      </c>
      <c r="C323" s="21" t="s">
        <v>27</v>
      </c>
      <c r="D323" s="25">
        <v>3.49</v>
      </c>
      <c r="E323" s="22">
        <f t="shared" si="52"/>
        <v>3.5039440715883678</v>
      </c>
      <c r="F32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43420.802777777775</v>
      </c>
      <c r="G323" s="6">
        <f>Table1689106[[#This Row],[Mean Value]]+$P$2</f>
        <v>3.5288202493345455</v>
      </c>
      <c r="H323" s="6">
        <f>Table1689106[[#This Row],[Mean Value]]-$P$2</f>
        <v>3.4790678938421902</v>
      </c>
      <c r="I323" s="26">
        <f>Table1689106[[#This Row],[Mean Value]]+$Q$2</f>
        <v>3.5536964270807236</v>
      </c>
      <c r="J323" s="26">
        <f>Table1689106[[#This Row],[Mean Value]]-($Q$2)</f>
        <v>3.4541917160960121</v>
      </c>
      <c r="K323" s="8">
        <f>Table1689106[[#This Row],[Mean Value]]+$R$2</f>
        <v>3.5785726048269013</v>
      </c>
      <c r="L323" s="9">
        <f>Table1689106[[#This Row],[Mean Value]]-$R$2</f>
        <v>3.4293155383498344</v>
      </c>
      <c r="M323" s="23" t="str">
        <f t="array" ref="M323">IF(OR(D323&lt;$Z$2, D323&gt;$Y$2), "Yes", "No")</f>
        <v>No</v>
      </c>
      <c r="N323" s="3"/>
      <c r="V323"/>
      <c r="W323"/>
      <c r="Z323"/>
      <c r="AB323"/>
    </row>
    <row r="324" spans="1:28" x14ac:dyDescent="0.25">
      <c r="A324" s="2">
        <v>43423</v>
      </c>
      <c r="B324" s="17">
        <v>645</v>
      </c>
      <c r="C324" s="21" t="s">
        <v>34</v>
      </c>
      <c r="D324" s="25">
        <v>3.55</v>
      </c>
      <c r="E324" s="22">
        <f t="shared" si="52"/>
        <v>3.5039440715883678</v>
      </c>
      <c r="F32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43423.28125</v>
      </c>
      <c r="G324" s="6">
        <f>Table1689106[[#This Row],[Mean Value]]+$P$2</f>
        <v>3.5288202493345455</v>
      </c>
      <c r="H324" s="6">
        <f>Table1689106[[#This Row],[Mean Value]]-$P$2</f>
        <v>3.4790678938421902</v>
      </c>
      <c r="I324" s="26">
        <f>Table1689106[[#This Row],[Mean Value]]+$Q$2</f>
        <v>3.5536964270807236</v>
      </c>
      <c r="J324" s="26">
        <f>Table1689106[[#This Row],[Mean Value]]-($Q$2)</f>
        <v>3.4541917160960121</v>
      </c>
      <c r="K324" s="8">
        <f>Table1689106[[#This Row],[Mean Value]]+$R$2</f>
        <v>3.5785726048269013</v>
      </c>
      <c r="L324" s="9">
        <f>Table1689106[[#This Row],[Mean Value]]-$R$2</f>
        <v>3.4293155383498344</v>
      </c>
      <c r="M324" s="23" t="str">
        <f t="array" ref="M324">IF(OR(D324&lt;$Z$2, D324&gt;$Y$2), "Yes", "No")</f>
        <v>No</v>
      </c>
      <c r="N324" s="3"/>
      <c r="V324"/>
      <c r="W324"/>
      <c r="Z324"/>
      <c r="AB324"/>
    </row>
    <row r="325" spans="1:28" x14ac:dyDescent="0.25">
      <c r="A325" s="2">
        <v>43423</v>
      </c>
      <c r="B325" s="17">
        <v>1050</v>
      </c>
      <c r="C325" s="21" t="s">
        <v>34</v>
      </c>
      <c r="D325" s="25">
        <v>3.49</v>
      </c>
      <c r="E325" s="22">
        <f t="shared" si="52"/>
        <v>3.5039440715883678</v>
      </c>
      <c r="F32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43423.451388888891</v>
      </c>
      <c r="G325" s="6">
        <f>Table1689106[[#This Row],[Mean Value]]+$P$2</f>
        <v>3.5288202493345455</v>
      </c>
      <c r="H325" s="6">
        <f>Table1689106[[#This Row],[Mean Value]]-$P$2</f>
        <v>3.4790678938421902</v>
      </c>
      <c r="I325" s="26">
        <f>Table1689106[[#This Row],[Mean Value]]+$Q$2</f>
        <v>3.5536964270807236</v>
      </c>
      <c r="J325" s="26">
        <f>Table1689106[[#This Row],[Mean Value]]-($Q$2)</f>
        <v>3.4541917160960121</v>
      </c>
      <c r="K325" s="8">
        <f>Table1689106[[#This Row],[Mean Value]]+$R$2</f>
        <v>3.5785726048269013</v>
      </c>
      <c r="L325" s="9">
        <f>Table1689106[[#This Row],[Mean Value]]-$R$2</f>
        <v>3.4293155383498344</v>
      </c>
      <c r="M325" s="23" t="str">
        <f t="array" ref="M325">IF(OR(D325&lt;$Z$2, D325&gt;$Y$2), "Yes", "No")</f>
        <v>No</v>
      </c>
      <c r="N325" s="3"/>
      <c r="V325"/>
      <c r="W325"/>
      <c r="Z325"/>
      <c r="AB325"/>
    </row>
    <row r="326" spans="1:28" x14ac:dyDescent="0.25">
      <c r="A326" s="2">
        <v>43423</v>
      </c>
      <c r="B326" s="17">
        <v>1220</v>
      </c>
      <c r="C326" s="21" t="s">
        <v>34</v>
      </c>
      <c r="D326" s="25">
        <v>3.45</v>
      </c>
      <c r="E326" s="22">
        <f t="shared" si="52"/>
        <v>3.5039440715883678</v>
      </c>
      <c r="F32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43423.513888888891</v>
      </c>
      <c r="G326" s="6">
        <f>Table1689106[[#This Row],[Mean Value]]+$P$2</f>
        <v>3.5288202493345455</v>
      </c>
      <c r="H326" s="6">
        <f>Table1689106[[#This Row],[Mean Value]]-$P$2</f>
        <v>3.4790678938421902</v>
      </c>
      <c r="I326" s="26">
        <f>Table1689106[[#This Row],[Mean Value]]+$Q$2</f>
        <v>3.5536964270807236</v>
      </c>
      <c r="J326" s="26">
        <f>Table1689106[[#This Row],[Mean Value]]-($Q$2)</f>
        <v>3.4541917160960121</v>
      </c>
      <c r="K326" s="8">
        <f>Table1689106[[#This Row],[Mean Value]]+$R$2</f>
        <v>3.5785726048269013</v>
      </c>
      <c r="L326" s="9">
        <f>Table1689106[[#This Row],[Mean Value]]-$R$2</f>
        <v>3.4293155383498344</v>
      </c>
      <c r="M326" s="23" t="str">
        <f t="array" ref="M326">IF(OR(D326&lt;$Z$2, D326&gt;$Y$2), "Yes", "No")</f>
        <v>No</v>
      </c>
      <c r="N326" s="3"/>
      <c r="V326"/>
      <c r="W326"/>
      <c r="Z326"/>
      <c r="AB326"/>
    </row>
    <row r="327" spans="1:28" x14ac:dyDescent="0.25">
      <c r="A327" s="2">
        <v>43423</v>
      </c>
      <c r="B327" s="17">
        <v>1245</v>
      </c>
      <c r="C327" s="21" t="s">
        <v>29</v>
      </c>
      <c r="D327" s="25">
        <v>3.46</v>
      </c>
      <c r="E327" s="22">
        <f t="shared" ref="E327:E332" si="53">$O$2</f>
        <v>3.5039440715883678</v>
      </c>
      <c r="F32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43423.53125</v>
      </c>
      <c r="G327" s="6">
        <f>Table1689106[[#This Row],[Mean Value]]+$P$2</f>
        <v>3.5288202493345455</v>
      </c>
      <c r="H327" s="6">
        <f>Table1689106[[#This Row],[Mean Value]]-$P$2</f>
        <v>3.4790678938421902</v>
      </c>
      <c r="I327" s="26">
        <f>Table1689106[[#This Row],[Mean Value]]+$Q$2</f>
        <v>3.5536964270807236</v>
      </c>
      <c r="J327" s="26">
        <f>Table1689106[[#This Row],[Mean Value]]-($Q$2)</f>
        <v>3.4541917160960121</v>
      </c>
      <c r="K327" s="8">
        <f>Table1689106[[#This Row],[Mean Value]]+$R$2</f>
        <v>3.5785726048269013</v>
      </c>
      <c r="L327" s="9">
        <f>Table1689106[[#This Row],[Mean Value]]-$R$2</f>
        <v>3.4293155383498344</v>
      </c>
      <c r="M327" s="23" t="str">
        <f t="array" ref="M327">IF(OR(D327&lt;$Z$2, D327&gt;$Y$2), "Yes", "No")</f>
        <v>No</v>
      </c>
      <c r="N327" s="3"/>
      <c r="V327"/>
      <c r="W327"/>
      <c r="Z327"/>
      <c r="AB327"/>
    </row>
    <row r="328" spans="1:28" x14ac:dyDescent="0.25">
      <c r="A328" s="2">
        <v>43423</v>
      </c>
      <c r="B328" s="17">
        <v>1328</v>
      </c>
      <c r="C328" s="21" t="s">
        <v>30</v>
      </c>
      <c r="D328" s="25">
        <v>3.46</v>
      </c>
      <c r="E328" s="22">
        <f t="shared" si="53"/>
        <v>3.5039440715883678</v>
      </c>
      <c r="F32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43423.561111111114</v>
      </c>
      <c r="G328" s="6">
        <f>Table1689106[[#This Row],[Mean Value]]+$P$2</f>
        <v>3.5288202493345455</v>
      </c>
      <c r="H328" s="6">
        <f>Table1689106[[#This Row],[Mean Value]]-$P$2</f>
        <v>3.4790678938421902</v>
      </c>
      <c r="I328" s="26">
        <f>Table1689106[[#This Row],[Mean Value]]+$Q$2</f>
        <v>3.5536964270807236</v>
      </c>
      <c r="J328" s="26">
        <f>Table1689106[[#This Row],[Mean Value]]-($Q$2)</f>
        <v>3.4541917160960121</v>
      </c>
      <c r="K328" s="8">
        <f>Table1689106[[#This Row],[Mean Value]]+$R$2</f>
        <v>3.5785726048269013</v>
      </c>
      <c r="L328" s="9">
        <f>Table1689106[[#This Row],[Mean Value]]-$R$2</f>
        <v>3.4293155383498344</v>
      </c>
      <c r="M328" s="23" t="str">
        <f t="array" ref="M328">IF(OR(D328&lt;$Z$2, D328&gt;$Y$2), "Yes", "No")</f>
        <v>No</v>
      </c>
      <c r="N328" s="3"/>
      <c r="V328"/>
      <c r="W328"/>
      <c r="Z328"/>
      <c r="AB328"/>
    </row>
    <row r="329" spans="1:28" x14ac:dyDescent="0.25">
      <c r="A329" s="2">
        <v>43423</v>
      </c>
      <c r="B329" s="17">
        <v>1417</v>
      </c>
      <c r="C329" s="21" t="s">
        <v>46</v>
      </c>
      <c r="D329" s="25">
        <v>3.47</v>
      </c>
      <c r="E329" s="22">
        <f t="shared" si="53"/>
        <v>3.5039440715883678</v>
      </c>
      <c r="F32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43423.595138888886</v>
      </c>
      <c r="G329" s="6">
        <f>Table1689106[[#This Row],[Mean Value]]+$P$2</f>
        <v>3.5288202493345455</v>
      </c>
      <c r="H329" s="6">
        <f>Table1689106[[#This Row],[Mean Value]]-$P$2</f>
        <v>3.4790678938421902</v>
      </c>
      <c r="I329" s="26">
        <f>Table1689106[[#This Row],[Mean Value]]+$Q$2</f>
        <v>3.5536964270807236</v>
      </c>
      <c r="J329" s="26">
        <f>Table1689106[[#This Row],[Mean Value]]-($Q$2)</f>
        <v>3.4541917160960121</v>
      </c>
      <c r="K329" s="8">
        <f>Table1689106[[#This Row],[Mean Value]]+$R$2</f>
        <v>3.5785726048269013</v>
      </c>
      <c r="L329" s="9">
        <f>Table1689106[[#This Row],[Mean Value]]-$R$2</f>
        <v>3.4293155383498344</v>
      </c>
      <c r="M329" s="23" t="str">
        <f t="array" ref="M329">IF(OR(D329&lt;$Z$2, D329&gt;$Y$2), "Yes", "No")</f>
        <v>No</v>
      </c>
      <c r="N329" s="3"/>
      <c r="V329"/>
      <c r="W329"/>
      <c r="Z329"/>
      <c r="AB329"/>
    </row>
    <row r="330" spans="1:28" x14ac:dyDescent="0.25">
      <c r="A330" s="2">
        <v>43423</v>
      </c>
      <c r="B330" s="17">
        <v>1527</v>
      </c>
      <c r="C330" s="21" t="s">
        <v>30</v>
      </c>
      <c r="D330" s="25">
        <v>3.45</v>
      </c>
      <c r="E330" s="22">
        <f t="shared" si="53"/>
        <v>3.5039440715883678</v>
      </c>
      <c r="F33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43423.643750000003</v>
      </c>
      <c r="G330" s="6">
        <f>Table1689106[[#This Row],[Mean Value]]+$P$2</f>
        <v>3.5288202493345455</v>
      </c>
      <c r="H330" s="6">
        <f>Table1689106[[#This Row],[Mean Value]]-$P$2</f>
        <v>3.4790678938421902</v>
      </c>
      <c r="I330" s="26">
        <f>Table1689106[[#This Row],[Mean Value]]+$Q$2</f>
        <v>3.5536964270807236</v>
      </c>
      <c r="J330" s="26">
        <f>Table1689106[[#This Row],[Mean Value]]-($Q$2)</f>
        <v>3.4541917160960121</v>
      </c>
      <c r="K330" s="8">
        <f>Table1689106[[#This Row],[Mean Value]]+$R$2</f>
        <v>3.5785726048269013</v>
      </c>
      <c r="L330" s="9">
        <f>Table1689106[[#This Row],[Mean Value]]-$R$2</f>
        <v>3.4293155383498344</v>
      </c>
      <c r="M330" s="23" t="str">
        <f t="array" ref="M330">IF(OR(D330&lt;$Z$2, D330&gt;$Y$2), "Yes", "No")</f>
        <v>No</v>
      </c>
      <c r="N330" s="3"/>
      <c r="V330"/>
      <c r="W330"/>
      <c r="Z330"/>
      <c r="AB330"/>
    </row>
    <row r="331" spans="1:28" x14ac:dyDescent="0.25">
      <c r="A331" s="2">
        <v>43423</v>
      </c>
      <c r="B331" s="17">
        <v>1550</v>
      </c>
      <c r="C331" s="21" t="s">
        <v>30</v>
      </c>
      <c r="D331" s="25">
        <v>3.49</v>
      </c>
      <c r="E331" s="22">
        <f t="shared" si="53"/>
        <v>3.5039440715883678</v>
      </c>
      <c r="F33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43423.659722222219</v>
      </c>
      <c r="G331" s="6">
        <f>Table1689106[[#This Row],[Mean Value]]+$P$2</f>
        <v>3.5288202493345455</v>
      </c>
      <c r="H331" s="6">
        <f>Table1689106[[#This Row],[Mean Value]]-$P$2</f>
        <v>3.4790678938421902</v>
      </c>
      <c r="I331" s="26">
        <f>Table1689106[[#This Row],[Mean Value]]+$Q$2</f>
        <v>3.5536964270807236</v>
      </c>
      <c r="J331" s="26">
        <f>Table1689106[[#This Row],[Mean Value]]-($Q$2)</f>
        <v>3.4541917160960121</v>
      </c>
      <c r="K331" s="8">
        <f>Table1689106[[#This Row],[Mean Value]]+$R$2</f>
        <v>3.5785726048269013</v>
      </c>
      <c r="L331" s="9">
        <f>Table1689106[[#This Row],[Mean Value]]-$R$2</f>
        <v>3.4293155383498344</v>
      </c>
      <c r="M331" s="23" t="str">
        <f t="array" ref="M331">IF(OR(D331&lt;$Z$2, D331&gt;$Y$2), "Yes", "No")</f>
        <v>No</v>
      </c>
      <c r="N331" s="3"/>
      <c r="V331"/>
      <c r="W331"/>
      <c r="Z331"/>
      <c r="AB331"/>
    </row>
    <row r="332" spans="1:28" x14ac:dyDescent="0.25">
      <c r="A332" s="2">
        <v>43423</v>
      </c>
      <c r="B332" s="17">
        <v>1717</v>
      </c>
      <c r="C332" s="21" t="s">
        <v>50</v>
      </c>
      <c r="D332" s="25">
        <v>3.48</v>
      </c>
      <c r="E332" s="22">
        <f t="shared" si="53"/>
        <v>3.5039440715883678</v>
      </c>
      <c r="F33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43423.720138888886</v>
      </c>
      <c r="G332" s="6">
        <f>Table1689106[[#This Row],[Mean Value]]+$P$2</f>
        <v>3.5288202493345455</v>
      </c>
      <c r="H332" s="6">
        <f>Table1689106[[#This Row],[Mean Value]]-$P$2</f>
        <v>3.4790678938421902</v>
      </c>
      <c r="I332" s="26">
        <f>Table1689106[[#This Row],[Mean Value]]+$Q$2</f>
        <v>3.5536964270807236</v>
      </c>
      <c r="J332" s="26">
        <f>Table1689106[[#This Row],[Mean Value]]-($Q$2)</f>
        <v>3.4541917160960121</v>
      </c>
      <c r="K332" s="8">
        <f>Table1689106[[#This Row],[Mean Value]]+$R$2</f>
        <v>3.5785726048269013</v>
      </c>
      <c r="L332" s="9">
        <f>Table1689106[[#This Row],[Mean Value]]-$R$2</f>
        <v>3.4293155383498344</v>
      </c>
      <c r="M332" s="23" t="str">
        <f t="array" ref="M332">IF(OR(D332&lt;$Z$2, D332&gt;$Y$2), "Yes", "No")</f>
        <v>No</v>
      </c>
      <c r="N332" s="3"/>
      <c r="V332"/>
      <c r="W332"/>
      <c r="Z332"/>
      <c r="AB332"/>
    </row>
    <row r="333" spans="1:28" x14ac:dyDescent="0.25">
      <c r="A333" s="2">
        <v>43423</v>
      </c>
      <c r="B333" s="17">
        <v>1814</v>
      </c>
      <c r="C333" s="21" t="s">
        <v>30</v>
      </c>
      <c r="D333" s="25">
        <v>3.45</v>
      </c>
      <c r="E333" s="22">
        <f t="shared" ref="E333:E338" si="54">$O$2</f>
        <v>3.5039440715883678</v>
      </c>
      <c r="F33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43423.759722222225</v>
      </c>
      <c r="G333" s="6">
        <f>Table1689106[[#This Row],[Mean Value]]+$P$2</f>
        <v>3.5288202493345455</v>
      </c>
      <c r="H333" s="6">
        <f>Table1689106[[#This Row],[Mean Value]]-$P$2</f>
        <v>3.4790678938421902</v>
      </c>
      <c r="I333" s="26">
        <f>Table1689106[[#This Row],[Mean Value]]+$Q$2</f>
        <v>3.5536964270807236</v>
      </c>
      <c r="J333" s="26">
        <f>Table1689106[[#This Row],[Mean Value]]-($Q$2)</f>
        <v>3.4541917160960121</v>
      </c>
      <c r="K333" s="8">
        <f>Table1689106[[#This Row],[Mean Value]]+$R$2</f>
        <v>3.5785726048269013</v>
      </c>
      <c r="L333" s="9">
        <f>Table1689106[[#This Row],[Mean Value]]-$R$2</f>
        <v>3.4293155383498344</v>
      </c>
      <c r="M333" s="23" t="str">
        <f t="array" ref="M333">IF(OR(D333&lt;$Z$2, D333&gt;$Y$2), "Yes", "No")</f>
        <v>No</v>
      </c>
      <c r="N333" s="3"/>
      <c r="V333"/>
      <c r="W333"/>
      <c r="Z333"/>
      <c r="AB333"/>
    </row>
    <row r="334" spans="1:28" x14ac:dyDescent="0.25">
      <c r="A334" s="2">
        <v>43424</v>
      </c>
      <c r="B334" s="17">
        <v>630</v>
      </c>
      <c r="C334" s="21" t="s">
        <v>34</v>
      </c>
      <c r="D334" s="25">
        <v>3.51</v>
      </c>
      <c r="E334" s="22">
        <f t="shared" si="54"/>
        <v>3.5039440715883678</v>
      </c>
      <c r="F33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43424.270833333336</v>
      </c>
      <c r="G334" s="6">
        <f>Table1689106[[#This Row],[Mean Value]]+$P$2</f>
        <v>3.5288202493345455</v>
      </c>
      <c r="H334" s="6">
        <f>Table1689106[[#This Row],[Mean Value]]-$P$2</f>
        <v>3.4790678938421902</v>
      </c>
      <c r="I334" s="26">
        <f>Table1689106[[#This Row],[Mean Value]]+$Q$2</f>
        <v>3.5536964270807236</v>
      </c>
      <c r="J334" s="26">
        <f>Table1689106[[#This Row],[Mean Value]]-($Q$2)</f>
        <v>3.4541917160960121</v>
      </c>
      <c r="K334" s="8">
        <f>Table1689106[[#This Row],[Mean Value]]+$R$2</f>
        <v>3.5785726048269013</v>
      </c>
      <c r="L334" s="9">
        <f>Table1689106[[#This Row],[Mean Value]]-$R$2</f>
        <v>3.4293155383498344</v>
      </c>
      <c r="M334" s="23" t="str">
        <f t="array" ref="M334">IF(OR(D334&lt;$Z$2, D334&gt;$Y$2), "Yes", "No")</f>
        <v>No</v>
      </c>
      <c r="N334" s="3"/>
      <c r="V334"/>
      <c r="W334"/>
      <c r="Z334"/>
      <c r="AB334"/>
    </row>
    <row r="335" spans="1:28" x14ac:dyDescent="0.25">
      <c r="A335" s="2">
        <v>43424</v>
      </c>
      <c r="B335" s="17">
        <v>635</v>
      </c>
      <c r="C335" s="21" t="s">
        <v>34</v>
      </c>
      <c r="D335" s="25">
        <v>3.51</v>
      </c>
      <c r="E335" s="22">
        <f t="shared" si="54"/>
        <v>3.5039440715883678</v>
      </c>
      <c r="F33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43424.274305555555</v>
      </c>
      <c r="G335" s="6">
        <f>Table1689106[[#This Row],[Mean Value]]+$P$2</f>
        <v>3.5288202493345455</v>
      </c>
      <c r="H335" s="6">
        <f>Table1689106[[#This Row],[Mean Value]]-$P$2</f>
        <v>3.4790678938421902</v>
      </c>
      <c r="I335" s="26">
        <f>Table1689106[[#This Row],[Mean Value]]+$Q$2</f>
        <v>3.5536964270807236</v>
      </c>
      <c r="J335" s="26">
        <f>Table1689106[[#This Row],[Mean Value]]-($Q$2)</f>
        <v>3.4541917160960121</v>
      </c>
      <c r="K335" s="8">
        <f>Table1689106[[#This Row],[Mean Value]]+$R$2</f>
        <v>3.5785726048269013</v>
      </c>
      <c r="L335" s="9">
        <f>Table1689106[[#This Row],[Mean Value]]-$R$2</f>
        <v>3.4293155383498344</v>
      </c>
      <c r="M335" s="23" t="str">
        <f t="array" ref="M335">IF(OR(D335&lt;$Z$2, D335&gt;$Y$2), "Yes", "No")</f>
        <v>No</v>
      </c>
      <c r="N335" s="3"/>
      <c r="V335"/>
      <c r="W335"/>
      <c r="Z335"/>
      <c r="AB335"/>
    </row>
    <row r="336" spans="1:28" x14ac:dyDescent="0.25">
      <c r="A336" s="2">
        <v>43424</v>
      </c>
      <c r="B336" s="17">
        <v>830</v>
      </c>
      <c r="C336" s="21" t="s">
        <v>35</v>
      </c>
      <c r="D336" s="25">
        <v>3.47</v>
      </c>
      <c r="E336" s="22">
        <f t="shared" si="54"/>
        <v>3.5039440715883678</v>
      </c>
      <c r="F33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43424.354166666664</v>
      </c>
      <c r="G336" s="6">
        <f>Table1689106[[#This Row],[Mean Value]]+$P$2</f>
        <v>3.5288202493345455</v>
      </c>
      <c r="H336" s="6">
        <f>Table1689106[[#This Row],[Mean Value]]-$P$2</f>
        <v>3.4790678938421902</v>
      </c>
      <c r="I336" s="26">
        <f>Table1689106[[#This Row],[Mean Value]]+$Q$2</f>
        <v>3.5536964270807236</v>
      </c>
      <c r="J336" s="26">
        <f>Table1689106[[#This Row],[Mean Value]]-($Q$2)</f>
        <v>3.4541917160960121</v>
      </c>
      <c r="K336" s="8">
        <f>Table1689106[[#This Row],[Mean Value]]+$R$2</f>
        <v>3.5785726048269013</v>
      </c>
      <c r="L336" s="9">
        <f>Table1689106[[#This Row],[Mean Value]]-$R$2</f>
        <v>3.4293155383498344</v>
      </c>
      <c r="M336" s="23" t="str">
        <f t="array" ref="M336">IF(OR(D336&lt;$Z$2, D336&gt;$Y$2), "Yes", "No")</f>
        <v>No</v>
      </c>
      <c r="N336" s="3"/>
      <c r="V336"/>
      <c r="W336"/>
      <c r="Z336"/>
      <c r="AB336"/>
    </row>
    <row r="337" spans="1:28" x14ac:dyDescent="0.25">
      <c r="A337" s="2">
        <v>43424</v>
      </c>
      <c r="B337" s="17">
        <v>1127</v>
      </c>
      <c r="C337" s="21" t="s">
        <v>48</v>
      </c>
      <c r="D337" s="25">
        <v>3.47</v>
      </c>
      <c r="E337" s="22">
        <f t="shared" si="54"/>
        <v>3.5039440715883678</v>
      </c>
      <c r="F33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43424.477083333331</v>
      </c>
      <c r="G337" s="6">
        <f>Table1689106[[#This Row],[Mean Value]]+$P$2</f>
        <v>3.5288202493345455</v>
      </c>
      <c r="H337" s="6">
        <f>Table1689106[[#This Row],[Mean Value]]-$P$2</f>
        <v>3.4790678938421902</v>
      </c>
      <c r="I337" s="26">
        <f>Table1689106[[#This Row],[Mean Value]]+$Q$2</f>
        <v>3.5536964270807236</v>
      </c>
      <c r="J337" s="26">
        <f>Table1689106[[#This Row],[Mean Value]]-($Q$2)</f>
        <v>3.4541917160960121</v>
      </c>
      <c r="K337" s="8">
        <f>Table1689106[[#This Row],[Mean Value]]+$R$2</f>
        <v>3.5785726048269013</v>
      </c>
      <c r="L337" s="9">
        <f>Table1689106[[#This Row],[Mean Value]]-$R$2</f>
        <v>3.4293155383498344</v>
      </c>
      <c r="M337" s="23" t="str">
        <f t="array" ref="M337">IF(OR(D337&lt;$Z$2, D337&gt;$Y$2), "Yes", "No")</f>
        <v>No</v>
      </c>
      <c r="N337" s="3"/>
      <c r="V337"/>
      <c r="W337"/>
      <c r="Z337"/>
      <c r="AB337"/>
    </row>
    <row r="338" spans="1:28" x14ac:dyDescent="0.25">
      <c r="A338" s="2">
        <v>43424</v>
      </c>
      <c r="B338" s="17">
        <v>1335</v>
      </c>
      <c r="C338" s="21" t="s">
        <v>30</v>
      </c>
      <c r="D338" s="25">
        <v>3.46</v>
      </c>
      <c r="E338" s="22">
        <f t="shared" si="54"/>
        <v>3.5039440715883678</v>
      </c>
      <c r="F33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43424.565972222219</v>
      </c>
      <c r="G338" s="6">
        <f>Table1689106[[#This Row],[Mean Value]]+$P$2</f>
        <v>3.5288202493345455</v>
      </c>
      <c r="H338" s="6">
        <f>Table1689106[[#This Row],[Mean Value]]-$P$2</f>
        <v>3.4790678938421902</v>
      </c>
      <c r="I338" s="26">
        <f>Table1689106[[#This Row],[Mean Value]]+$Q$2</f>
        <v>3.5536964270807236</v>
      </c>
      <c r="J338" s="26">
        <f>Table1689106[[#This Row],[Mean Value]]-($Q$2)</f>
        <v>3.4541917160960121</v>
      </c>
      <c r="K338" s="8">
        <f>Table1689106[[#This Row],[Mean Value]]+$R$2</f>
        <v>3.5785726048269013</v>
      </c>
      <c r="L338" s="9">
        <f>Table1689106[[#This Row],[Mean Value]]-$R$2</f>
        <v>3.4293155383498344</v>
      </c>
      <c r="M338" s="23" t="str">
        <f t="array" ref="M338">IF(OR(D338&lt;$Z$2, D338&gt;$Y$2), "Yes", "No")</f>
        <v>No</v>
      </c>
      <c r="N338" s="3"/>
      <c r="V338"/>
      <c r="W338"/>
      <c r="Z338"/>
      <c r="AB338"/>
    </row>
    <row r="339" spans="1:28" x14ac:dyDescent="0.25">
      <c r="A339" s="2">
        <v>43424</v>
      </c>
      <c r="B339" s="17">
        <v>1424</v>
      </c>
      <c r="C339" s="21" t="s">
        <v>30</v>
      </c>
      <c r="D339" s="25">
        <v>3.53</v>
      </c>
      <c r="E339" s="22">
        <f t="shared" ref="E339:E344" si="55">$O$2</f>
        <v>3.5039440715883678</v>
      </c>
      <c r="F33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43424.6</v>
      </c>
      <c r="G339" s="6">
        <f>Table1689106[[#This Row],[Mean Value]]+$P$2</f>
        <v>3.5288202493345455</v>
      </c>
      <c r="H339" s="6">
        <f>Table1689106[[#This Row],[Mean Value]]-$P$2</f>
        <v>3.4790678938421902</v>
      </c>
      <c r="I339" s="26">
        <f>Table1689106[[#This Row],[Mean Value]]+$Q$2</f>
        <v>3.5536964270807236</v>
      </c>
      <c r="J339" s="26">
        <f>Table1689106[[#This Row],[Mean Value]]-($Q$2)</f>
        <v>3.4541917160960121</v>
      </c>
      <c r="K339" s="8">
        <f>Table1689106[[#This Row],[Mean Value]]+$R$2</f>
        <v>3.5785726048269013</v>
      </c>
      <c r="L339" s="9">
        <f>Table1689106[[#This Row],[Mean Value]]-$R$2</f>
        <v>3.4293155383498344</v>
      </c>
      <c r="M339" s="23" t="str">
        <f t="array" ref="M339">IF(OR(D339&lt;$Z$2, D339&gt;$Y$2), "Yes", "No")</f>
        <v>No</v>
      </c>
      <c r="N339" s="3"/>
      <c r="V339"/>
      <c r="W339"/>
      <c r="Z339"/>
      <c r="AB339"/>
    </row>
    <row r="340" spans="1:28" x14ac:dyDescent="0.25">
      <c r="A340" s="2">
        <v>43424</v>
      </c>
      <c r="B340" s="17">
        <v>1439</v>
      </c>
      <c r="C340" s="21" t="s">
        <v>30</v>
      </c>
      <c r="D340" s="25">
        <v>3.53</v>
      </c>
      <c r="E340" s="22">
        <f t="shared" si="55"/>
        <v>3.5039440715883678</v>
      </c>
      <c r="F34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43424.61041666667</v>
      </c>
      <c r="G340" s="6">
        <f>Table1689106[[#This Row],[Mean Value]]+$P$2</f>
        <v>3.5288202493345455</v>
      </c>
      <c r="H340" s="6">
        <f>Table1689106[[#This Row],[Mean Value]]-$P$2</f>
        <v>3.4790678938421902</v>
      </c>
      <c r="I340" s="26">
        <f>Table1689106[[#This Row],[Mean Value]]+$Q$2</f>
        <v>3.5536964270807236</v>
      </c>
      <c r="J340" s="26">
        <f>Table1689106[[#This Row],[Mean Value]]-($Q$2)</f>
        <v>3.4541917160960121</v>
      </c>
      <c r="K340" s="8">
        <f>Table1689106[[#This Row],[Mean Value]]+$R$2</f>
        <v>3.5785726048269013</v>
      </c>
      <c r="L340" s="9">
        <f>Table1689106[[#This Row],[Mean Value]]-$R$2</f>
        <v>3.4293155383498344</v>
      </c>
      <c r="M340" s="23" t="str">
        <f t="array" ref="M340">IF(OR(D340&lt;$Z$2, D340&gt;$Y$2), "Yes", "No")</f>
        <v>No</v>
      </c>
      <c r="N340" s="3"/>
      <c r="V340"/>
      <c r="W340"/>
      <c r="Z340"/>
      <c r="AB340"/>
    </row>
    <row r="341" spans="1:28" x14ac:dyDescent="0.25">
      <c r="A341" s="2">
        <v>43424</v>
      </c>
      <c r="B341" s="17">
        <v>1625</v>
      </c>
      <c r="C341" s="21" t="s">
        <v>46</v>
      </c>
      <c r="D341" s="25">
        <v>3.51</v>
      </c>
      <c r="E341" s="22">
        <f t="shared" si="55"/>
        <v>3.5039440715883678</v>
      </c>
      <c r="F34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43424.684027777781</v>
      </c>
      <c r="G341" s="6">
        <f>Table1689106[[#This Row],[Mean Value]]+$P$2</f>
        <v>3.5288202493345455</v>
      </c>
      <c r="H341" s="6">
        <f>Table1689106[[#This Row],[Mean Value]]-$P$2</f>
        <v>3.4790678938421902</v>
      </c>
      <c r="I341" s="26">
        <f>Table1689106[[#This Row],[Mean Value]]+$Q$2</f>
        <v>3.5536964270807236</v>
      </c>
      <c r="J341" s="26">
        <f>Table1689106[[#This Row],[Mean Value]]-($Q$2)</f>
        <v>3.4541917160960121</v>
      </c>
      <c r="K341" s="8">
        <f>Table1689106[[#This Row],[Mean Value]]+$R$2</f>
        <v>3.5785726048269013</v>
      </c>
      <c r="L341" s="9">
        <f>Table1689106[[#This Row],[Mean Value]]-$R$2</f>
        <v>3.4293155383498344</v>
      </c>
      <c r="M341" s="23" t="str">
        <f t="array" ref="M341">IF(OR(D341&lt;$Z$2, D341&gt;$Y$2), "Yes", "No")</f>
        <v>No</v>
      </c>
      <c r="N341" s="3"/>
      <c r="V341"/>
      <c r="W341"/>
      <c r="Z341"/>
      <c r="AB341"/>
    </row>
    <row r="342" spans="1:28" x14ac:dyDescent="0.25">
      <c r="A342" s="2">
        <v>43424</v>
      </c>
      <c r="B342" s="17">
        <v>1635</v>
      </c>
      <c r="C342" s="21" t="s">
        <v>46</v>
      </c>
      <c r="D342" s="25">
        <v>3.5</v>
      </c>
      <c r="E342" s="22">
        <f t="shared" si="55"/>
        <v>3.5039440715883678</v>
      </c>
      <c r="F34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43424.690972222219</v>
      </c>
      <c r="G342" s="6">
        <f>Table1689106[[#This Row],[Mean Value]]+$P$2</f>
        <v>3.5288202493345455</v>
      </c>
      <c r="H342" s="6">
        <f>Table1689106[[#This Row],[Mean Value]]-$P$2</f>
        <v>3.4790678938421902</v>
      </c>
      <c r="I342" s="26">
        <f>Table1689106[[#This Row],[Mean Value]]+$Q$2</f>
        <v>3.5536964270807236</v>
      </c>
      <c r="J342" s="26">
        <f>Table1689106[[#This Row],[Mean Value]]-($Q$2)</f>
        <v>3.4541917160960121</v>
      </c>
      <c r="K342" s="8">
        <f>Table1689106[[#This Row],[Mean Value]]+$R$2</f>
        <v>3.5785726048269013</v>
      </c>
      <c r="L342" s="9">
        <f>Table1689106[[#This Row],[Mean Value]]-$R$2</f>
        <v>3.4293155383498344</v>
      </c>
      <c r="M342" s="23" t="str">
        <f t="array" ref="M342">IF(OR(D342&lt;$Z$2, D342&gt;$Y$2), "Yes", "No")</f>
        <v>No</v>
      </c>
      <c r="N342" s="3"/>
      <c r="V342"/>
      <c r="W342"/>
      <c r="Z342"/>
      <c r="AB342"/>
    </row>
    <row r="343" spans="1:28" x14ac:dyDescent="0.25">
      <c r="A343" s="2">
        <v>43424</v>
      </c>
      <c r="B343" s="17">
        <v>1838</v>
      </c>
      <c r="C343" s="21" t="s">
        <v>30</v>
      </c>
      <c r="D343" s="25">
        <v>3.49</v>
      </c>
      <c r="E343" s="22">
        <f t="shared" si="55"/>
        <v>3.5039440715883678</v>
      </c>
      <c r="F34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43424.776388888888</v>
      </c>
      <c r="G343" s="6">
        <f>Table1689106[[#This Row],[Mean Value]]+$P$2</f>
        <v>3.5288202493345455</v>
      </c>
      <c r="H343" s="6">
        <f>Table1689106[[#This Row],[Mean Value]]-$P$2</f>
        <v>3.4790678938421902</v>
      </c>
      <c r="I343" s="26">
        <f>Table1689106[[#This Row],[Mean Value]]+$Q$2</f>
        <v>3.5536964270807236</v>
      </c>
      <c r="J343" s="26">
        <f>Table1689106[[#This Row],[Mean Value]]-($Q$2)</f>
        <v>3.4541917160960121</v>
      </c>
      <c r="K343" s="8">
        <f>Table1689106[[#This Row],[Mean Value]]+$R$2</f>
        <v>3.5785726048269013</v>
      </c>
      <c r="L343" s="9">
        <f>Table1689106[[#This Row],[Mean Value]]-$R$2</f>
        <v>3.4293155383498344</v>
      </c>
      <c r="M343" s="23" t="str">
        <f t="array" ref="M343">IF(OR(D343&lt;$Z$2, D343&gt;$Y$2), "Yes", "No")</f>
        <v>No</v>
      </c>
      <c r="N343" s="3"/>
      <c r="V343"/>
      <c r="W343"/>
      <c r="Z343"/>
      <c r="AB343"/>
    </row>
    <row r="344" spans="1:28" x14ac:dyDescent="0.25">
      <c r="A344" s="2">
        <v>43425</v>
      </c>
      <c r="B344" s="17">
        <v>625</v>
      </c>
      <c r="C344" s="21" t="s">
        <v>34</v>
      </c>
      <c r="D344" s="25">
        <v>3.51</v>
      </c>
      <c r="E344" s="22">
        <f t="shared" si="55"/>
        <v>3.5039440715883678</v>
      </c>
      <c r="F34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43425.267361111109</v>
      </c>
      <c r="G344" s="6">
        <f>Table1689106[[#This Row],[Mean Value]]+$P$2</f>
        <v>3.5288202493345455</v>
      </c>
      <c r="H344" s="6">
        <f>Table1689106[[#This Row],[Mean Value]]-$P$2</f>
        <v>3.4790678938421902</v>
      </c>
      <c r="I344" s="26">
        <f>Table1689106[[#This Row],[Mean Value]]+$Q$2</f>
        <v>3.5536964270807236</v>
      </c>
      <c r="J344" s="26">
        <f>Table1689106[[#This Row],[Mean Value]]-($Q$2)</f>
        <v>3.4541917160960121</v>
      </c>
      <c r="K344" s="8">
        <f>Table1689106[[#This Row],[Mean Value]]+$R$2</f>
        <v>3.5785726048269013</v>
      </c>
      <c r="L344" s="9">
        <f>Table1689106[[#This Row],[Mean Value]]-$R$2</f>
        <v>3.4293155383498344</v>
      </c>
      <c r="M344" s="23" t="str">
        <f t="array" ref="M344">IF(OR(D344&lt;$Z$2, D344&gt;$Y$2), "Yes", "No")</f>
        <v>No</v>
      </c>
      <c r="N344" s="3"/>
      <c r="V344"/>
      <c r="W344"/>
      <c r="Z344"/>
      <c r="AB344"/>
    </row>
    <row r="345" spans="1:28" x14ac:dyDescent="0.25">
      <c r="A345" s="2">
        <v>43425</v>
      </c>
      <c r="B345" s="17">
        <v>1154</v>
      </c>
      <c r="C345" s="21" t="s">
        <v>48</v>
      </c>
      <c r="D345" s="25">
        <v>3.45</v>
      </c>
      <c r="E345" s="22">
        <f t="shared" ref="E345:E350" si="56">$O$2</f>
        <v>3.5039440715883678</v>
      </c>
      <c r="F34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43425.495833333334</v>
      </c>
      <c r="G345" s="6">
        <f>Table1689106[[#This Row],[Mean Value]]+$P$2</f>
        <v>3.5288202493345455</v>
      </c>
      <c r="H345" s="6">
        <f>Table1689106[[#This Row],[Mean Value]]-$P$2</f>
        <v>3.4790678938421902</v>
      </c>
      <c r="I345" s="26">
        <f>Table1689106[[#This Row],[Mean Value]]+$Q$2</f>
        <v>3.5536964270807236</v>
      </c>
      <c r="J345" s="26">
        <f>Table1689106[[#This Row],[Mean Value]]-($Q$2)</f>
        <v>3.4541917160960121</v>
      </c>
      <c r="K345" s="8">
        <f>Table1689106[[#This Row],[Mean Value]]+$R$2</f>
        <v>3.5785726048269013</v>
      </c>
      <c r="L345" s="9">
        <f>Table1689106[[#This Row],[Mean Value]]-$R$2</f>
        <v>3.4293155383498344</v>
      </c>
      <c r="M345" s="23" t="str">
        <f t="array" ref="M345">IF(OR(D345&lt;$Z$2, D345&gt;$Y$2), "Yes", "No")</f>
        <v>No</v>
      </c>
      <c r="N345" s="3"/>
      <c r="V345"/>
      <c r="W345"/>
      <c r="Z345"/>
      <c r="AB345"/>
    </row>
    <row r="346" spans="1:28" x14ac:dyDescent="0.25">
      <c r="A346" s="2">
        <v>43425</v>
      </c>
      <c r="B346" s="17">
        <v>1223</v>
      </c>
      <c r="C346" s="21" t="s">
        <v>48</v>
      </c>
      <c r="D346" s="25">
        <v>3.49</v>
      </c>
      <c r="E346" s="22">
        <f t="shared" si="56"/>
        <v>3.5039440715883678</v>
      </c>
      <c r="F34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43425.515972222223</v>
      </c>
      <c r="G346" s="6">
        <f>Table1689106[[#This Row],[Mean Value]]+$P$2</f>
        <v>3.5288202493345455</v>
      </c>
      <c r="H346" s="6">
        <f>Table1689106[[#This Row],[Mean Value]]-$P$2</f>
        <v>3.4790678938421902</v>
      </c>
      <c r="I346" s="26">
        <f>Table1689106[[#This Row],[Mean Value]]+$Q$2</f>
        <v>3.5536964270807236</v>
      </c>
      <c r="J346" s="26">
        <f>Table1689106[[#This Row],[Mean Value]]-($Q$2)</f>
        <v>3.4541917160960121</v>
      </c>
      <c r="K346" s="8">
        <f>Table1689106[[#This Row],[Mean Value]]+$R$2</f>
        <v>3.5785726048269013</v>
      </c>
      <c r="L346" s="9">
        <f>Table1689106[[#This Row],[Mean Value]]-$R$2</f>
        <v>3.4293155383498344</v>
      </c>
      <c r="M346" s="23" t="str">
        <f t="array" ref="M346">IF(OR(D346&lt;$Z$2, D346&gt;$Y$2), "Yes", "No")</f>
        <v>No</v>
      </c>
      <c r="N346" s="3"/>
      <c r="V346"/>
      <c r="W346"/>
      <c r="Z346"/>
      <c r="AB346"/>
    </row>
    <row r="347" spans="1:28" x14ac:dyDescent="0.25">
      <c r="A347" s="2">
        <v>43425</v>
      </c>
      <c r="B347" s="17">
        <v>1230</v>
      </c>
      <c r="C347" s="21" t="s">
        <v>30</v>
      </c>
      <c r="D347" s="25">
        <v>3.45</v>
      </c>
      <c r="E347" s="22">
        <f t="shared" si="56"/>
        <v>3.5039440715883678</v>
      </c>
      <c r="F34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43425.520833333336</v>
      </c>
      <c r="G347" s="6">
        <f>Table1689106[[#This Row],[Mean Value]]+$P$2</f>
        <v>3.5288202493345455</v>
      </c>
      <c r="H347" s="6">
        <f>Table1689106[[#This Row],[Mean Value]]-$P$2</f>
        <v>3.4790678938421902</v>
      </c>
      <c r="I347" s="26">
        <f>Table1689106[[#This Row],[Mean Value]]+$Q$2</f>
        <v>3.5536964270807236</v>
      </c>
      <c r="J347" s="26">
        <f>Table1689106[[#This Row],[Mean Value]]-($Q$2)</f>
        <v>3.4541917160960121</v>
      </c>
      <c r="K347" s="8">
        <f>Table1689106[[#This Row],[Mean Value]]+$R$2</f>
        <v>3.5785726048269013</v>
      </c>
      <c r="L347" s="9">
        <f>Table1689106[[#This Row],[Mean Value]]-$R$2</f>
        <v>3.4293155383498344</v>
      </c>
      <c r="M347" s="23" t="str">
        <f t="array" ref="M347">IF(OR(D347&lt;$Z$2, D347&gt;$Y$2), "Yes", "No")</f>
        <v>No</v>
      </c>
      <c r="N347" s="3"/>
      <c r="V347"/>
      <c r="W347"/>
      <c r="Z347"/>
      <c r="AB347"/>
    </row>
    <row r="348" spans="1:28" x14ac:dyDescent="0.25">
      <c r="A348" s="2">
        <v>43425</v>
      </c>
      <c r="B348" s="17">
        <v>1309</v>
      </c>
      <c r="C348" s="21" t="s">
        <v>30</v>
      </c>
      <c r="D348" s="25">
        <v>3.53</v>
      </c>
      <c r="E348" s="22">
        <f t="shared" si="56"/>
        <v>3.5039440715883678</v>
      </c>
      <c r="F34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43425.54791666667</v>
      </c>
      <c r="G348" s="6">
        <f>Table1689106[[#This Row],[Mean Value]]+$P$2</f>
        <v>3.5288202493345455</v>
      </c>
      <c r="H348" s="6">
        <f>Table1689106[[#This Row],[Mean Value]]-$P$2</f>
        <v>3.4790678938421902</v>
      </c>
      <c r="I348" s="26">
        <f>Table1689106[[#This Row],[Mean Value]]+$Q$2</f>
        <v>3.5536964270807236</v>
      </c>
      <c r="J348" s="26">
        <f>Table1689106[[#This Row],[Mean Value]]-($Q$2)</f>
        <v>3.4541917160960121</v>
      </c>
      <c r="K348" s="8">
        <f>Table1689106[[#This Row],[Mean Value]]+$R$2</f>
        <v>3.5785726048269013</v>
      </c>
      <c r="L348" s="9">
        <f>Table1689106[[#This Row],[Mean Value]]-$R$2</f>
        <v>3.4293155383498344</v>
      </c>
      <c r="M348" s="23" t="str">
        <f t="array" ref="M348">IF(OR(D348&lt;$Z$2, D348&gt;$Y$2), "Yes", "No")</f>
        <v>No</v>
      </c>
      <c r="N348" s="3"/>
      <c r="V348"/>
      <c r="W348"/>
      <c r="Z348"/>
      <c r="AB348"/>
    </row>
    <row r="349" spans="1:28" x14ac:dyDescent="0.25">
      <c r="A349" s="2">
        <v>43425</v>
      </c>
      <c r="B349" s="17">
        <v>1506</v>
      </c>
      <c r="C349" s="21" t="s">
        <v>30</v>
      </c>
      <c r="D349" s="25">
        <v>3.51</v>
      </c>
      <c r="E349" s="22">
        <f t="shared" si="56"/>
        <v>3.5039440715883678</v>
      </c>
      <c r="F34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43425.629166666666</v>
      </c>
      <c r="G349" s="6">
        <f>Table1689106[[#This Row],[Mean Value]]+$P$2</f>
        <v>3.5288202493345455</v>
      </c>
      <c r="H349" s="6">
        <f>Table1689106[[#This Row],[Mean Value]]-$P$2</f>
        <v>3.4790678938421902</v>
      </c>
      <c r="I349" s="26">
        <f>Table1689106[[#This Row],[Mean Value]]+$Q$2</f>
        <v>3.5536964270807236</v>
      </c>
      <c r="J349" s="26">
        <f>Table1689106[[#This Row],[Mean Value]]-($Q$2)</f>
        <v>3.4541917160960121</v>
      </c>
      <c r="K349" s="8">
        <f>Table1689106[[#This Row],[Mean Value]]+$R$2</f>
        <v>3.5785726048269013</v>
      </c>
      <c r="L349" s="9">
        <f>Table1689106[[#This Row],[Mean Value]]-$R$2</f>
        <v>3.4293155383498344</v>
      </c>
      <c r="M349" s="23" t="str">
        <f t="array" ref="M349">IF(OR(D349&lt;$Z$2, D349&gt;$Y$2), "Yes", "No")</f>
        <v>No</v>
      </c>
      <c r="N349" s="3"/>
      <c r="V349"/>
      <c r="W349"/>
      <c r="Z349"/>
      <c r="AB349"/>
    </row>
    <row r="350" spans="1:28" x14ac:dyDescent="0.25">
      <c r="A350" s="2">
        <v>43425</v>
      </c>
      <c r="B350" s="17">
        <v>1643</v>
      </c>
      <c r="C350" s="21" t="s">
        <v>30</v>
      </c>
      <c r="D350" s="25">
        <v>3.5</v>
      </c>
      <c r="E350" s="22">
        <f t="shared" si="56"/>
        <v>3.5039440715883678</v>
      </c>
      <c r="F35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43425.696527777778</v>
      </c>
      <c r="G350" s="6">
        <f>Table1689106[[#This Row],[Mean Value]]+$P$2</f>
        <v>3.5288202493345455</v>
      </c>
      <c r="H350" s="6">
        <f>Table1689106[[#This Row],[Mean Value]]-$P$2</f>
        <v>3.4790678938421902</v>
      </c>
      <c r="I350" s="26">
        <f>Table1689106[[#This Row],[Mean Value]]+$Q$2</f>
        <v>3.5536964270807236</v>
      </c>
      <c r="J350" s="26">
        <f>Table1689106[[#This Row],[Mean Value]]-($Q$2)</f>
        <v>3.4541917160960121</v>
      </c>
      <c r="K350" s="8">
        <f>Table1689106[[#This Row],[Mean Value]]+$R$2</f>
        <v>3.5785726048269013</v>
      </c>
      <c r="L350" s="9">
        <f>Table1689106[[#This Row],[Mean Value]]-$R$2</f>
        <v>3.4293155383498344</v>
      </c>
      <c r="M350" s="23" t="str">
        <f t="array" ref="M350">IF(OR(D350&lt;$Z$2, D350&gt;$Y$2), "Yes", "No")</f>
        <v>No</v>
      </c>
      <c r="N350" s="3"/>
      <c r="V350"/>
      <c r="W350"/>
      <c r="Z350"/>
      <c r="AB350"/>
    </row>
    <row r="351" spans="1:28" x14ac:dyDescent="0.25">
      <c r="A351" s="2">
        <v>43425</v>
      </c>
      <c r="B351" s="17">
        <v>1726</v>
      </c>
      <c r="C351" s="21" t="s">
        <v>30</v>
      </c>
      <c r="D351" s="25">
        <v>3.5</v>
      </c>
      <c r="E351" s="22">
        <f t="shared" ref="E351:E356" si="57">$O$2</f>
        <v>3.5039440715883678</v>
      </c>
      <c r="F35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43425.726388888892</v>
      </c>
      <c r="G351" s="6">
        <f>Table1689106[[#This Row],[Mean Value]]+$P$2</f>
        <v>3.5288202493345455</v>
      </c>
      <c r="H351" s="6">
        <f>Table1689106[[#This Row],[Mean Value]]-$P$2</f>
        <v>3.4790678938421902</v>
      </c>
      <c r="I351" s="26">
        <f>Table1689106[[#This Row],[Mean Value]]+$Q$2</f>
        <v>3.5536964270807236</v>
      </c>
      <c r="J351" s="26">
        <f>Table1689106[[#This Row],[Mean Value]]-($Q$2)</f>
        <v>3.4541917160960121</v>
      </c>
      <c r="K351" s="8">
        <f>Table1689106[[#This Row],[Mean Value]]+$R$2</f>
        <v>3.5785726048269013</v>
      </c>
      <c r="L351" s="9">
        <f>Table1689106[[#This Row],[Mean Value]]-$R$2</f>
        <v>3.4293155383498344</v>
      </c>
      <c r="M351" s="23" t="str">
        <f t="array" ref="M351">IF(OR(D351&lt;$Z$2, D351&gt;$Y$2), "Yes", "No")</f>
        <v>No</v>
      </c>
      <c r="N351" s="3"/>
      <c r="V351"/>
      <c r="W351"/>
      <c r="Z351"/>
      <c r="AB351"/>
    </row>
    <row r="352" spans="1:28" x14ac:dyDescent="0.25">
      <c r="A352" s="2">
        <v>43425</v>
      </c>
      <c r="B352" s="17">
        <v>1823</v>
      </c>
      <c r="C352" s="21" t="s">
        <v>30</v>
      </c>
      <c r="D352" s="25">
        <v>3.5</v>
      </c>
      <c r="E352" s="22">
        <f t="shared" si="57"/>
        <v>3.5039440715883678</v>
      </c>
      <c r="F35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43425.765972222223</v>
      </c>
      <c r="G352" s="6">
        <f>Table1689106[[#This Row],[Mean Value]]+$P$2</f>
        <v>3.5288202493345455</v>
      </c>
      <c r="H352" s="6">
        <f>Table1689106[[#This Row],[Mean Value]]-$P$2</f>
        <v>3.4790678938421902</v>
      </c>
      <c r="I352" s="26">
        <f>Table1689106[[#This Row],[Mean Value]]+$Q$2</f>
        <v>3.5536964270807236</v>
      </c>
      <c r="J352" s="26">
        <f>Table1689106[[#This Row],[Mean Value]]-($Q$2)</f>
        <v>3.4541917160960121</v>
      </c>
      <c r="K352" s="8">
        <f>Table1689106[[#This Row],[Mean Value]]+$R$2</f>
        <v>3.5785726048269013</v>
      </c>
      <c r="L352" s="9">
        <f>Table1689106[[#This Row],[Mean Value]]-$R$2</f>
        <v>3.4293155383498344</v>
      </c>
      <c r="M352" s="23" t="str">
        <f t="array" ref="M352">IF(OR(D352&lt;$Z$2, D352&gt;$Y$2), "Yes", "No")</f>
        <v>No</v>
      </c>
      <c r="N352" s="3"/>
      <c r="V352"/>
      <c r="W352"/>
      <c r="Z352"/>
      <c r="AB352"/>
    </row>
    <row r="353" spans="1:28" x14ac:dyDescent="0.25">
      <c r="A353" s="2">
        <v>43430</v>
      </c>
      <c r="B353" s="17">
        <v>526</v>
      </c>
      <c r="C353" s="21" t="s">
        <v>37</v>
      </c>
      <c r="D353" s="25">
        <v>3.53</v>
      </c>
      <c r="E353" s="22">
        <f t="shared" si="57"/>
        <v>3.5039440715883678</v>
      </c>
      <c r="F35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43430.226388888892</v>
      </c>
      <c r="G353" s="6">
        <f>Table1689106[[#This Row],[Mean Value]]+$P$2</f>
        <v>3.5288202493345455</v>
      </c>
      <c r="H353" s="6">
        <f>Table1689106[[#This Row],[Mean Value]]-$P$2</f>
        <v>3.4790678938421902</v>
      </c>
      <c r="I353" s="26">
        <f>Table1689106[[#This Row],[Mean Value]]+$Q$2</f>
        <v>3.5536964270807236</v>
      </c>
      <c r="J353" s="26">
        <f>Table1689106[[#This Row],[Mean Value]]-($Q$2)</f>
        <v>3.4541917160960121</v>
      </c>
      <c r="K353" s="8">
        <f>Table1689106[[#This Row],[Mean Value]]+$R$2</f>
        <v>3.5785726048269013</v>
      </c>
      <c r="L353" s="9">
        <f>Table1689106[[#This Row],[Mean Value]]-$R$2</f>
        <v>3.4293155383498344</v>
      </c>
      <c r="M353" s="23" t="str">
        <f t="array" ref="M353">IF(OR(D353&lt;$Z$2, D353&gt;$Y$2), "Yes", "No")</f>
        <v>No</v>
      </c>
      <c r="N353" s="3"/>
      <c r="V353"/>
      <c r="W353"/>
      <c r="Z353"/>
      <c r="AB353"/>
    </row>
    <row r="354" spans="1:28" x14ac:dyDescent="0.25">
      <c r="A354" s="2">
        <v>43430</v>
      </c>
      <c r="B354" s="17">
        <v>800</v>
      </c>
      <c r="C354" s="21" t="s">
        <v>31</v>
      </c>
      <c r="D354" s="25">
        <v>3.5</v>
      </c>
      <c r="E354" s="22">
        <f t="shared" si="57"/>
        <v>3.5039440715883678</v>
      </c>
      <c r="F35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43430.333333333336</v>
      </c>
      <c r="G354" s="6">
        <f>Table1689106[[#This Row],[Mean Value]]+$P$2</f>
        <v>3.5288202493345455</v>
      </c>
      <c r="H354" s="6">
        <f>Table1689106[[#This Row],[Mean Value]]-$P$2</f>
        <v>3.4790678938421902</v>
      </c>
      <c r="I354" s="26">
        <f>Table1689106[[#This Row],[Mean Value]]+$Q$2</f>
        <v>3.5536964270807236</v>
      </c>
      <c r="J354" s="26">
        <f>Table1689106[[#This Row],[Mean Value]]-($Q$2)</f>
        <v>3.4541917160960121</v>
      </c>
      <c r="K354" s="8">
        <f>Table1689106[[#This Row],[Mean Value]]+$R$2</f>
        <v>3.5785726048269013</v>
      </c>
      <c r="L354" s="9">
        <f>Table1689106[[#This Row],[Mean Value]]-$R$2</f>
        <v>3.4293155383498344</v>
      </c>
      <c r="M354" s="23" t="str">
        <f t="array" ref="M354">IF(OR(D354&lt;$Z$2, D354&gt;$Y$2), "Yes", "No")</f>
        <v>No</v>
      </c>
      <c r="N354" s="3"/>
      <c r="V354"/>
      <c r="W354"/>
      <c r="Z354"/>
      <c r="AB354"/>
    </row>
    <row r="355" spans="1:28" x14ac:dyDescent="0.25">
      <c r="A355" s="2">
        <v>43430</v>
      </c>
      <c r="B355" s="17">
        <v>1016</v>
      </c>
      <c r="C355" s="21" t="s">
        <v>30</v>
      </c>
      <c r="D355" s="25">
        <v>3.48</v>
      </c>
      <c r="E355" s="22">
        <f t="shared" si="57"/>
        <v>3.5039440715883678</v>
      </c>
      <c r="F35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43430.427777777775</v>
      </c>
      <c r="G355" s="6">
        <f>Table1689106[[#This Row],[Mean Value]]+$P$2</f>
        <v>3.5288202493345455</v>
      </c>
      <c r="H355" s="6">
        <f>Table1689106[[#This Row],[Mean Value]]-$P$2</f>
        <v>3.4790678938421902</v>
      </c>
      <c r="I355" s="26">
        <f>Table1689106[[#This Row],[Mean Value]]+$Q$2</f>
        <v>3.5536964270807236</v>
      </c>
      <c r="J355" s="26">
        <f>Table1689106[[#This Row],[Mean Value]]-($Q$2)</f>
        <v>3.4541917160960121</v>
      </c>
      <c r="K355" s="8">
        <f>Table1689106[[#This Row],[Mean Value]]+$R$2</f>
        <v>3.5785726048269013</v>
      </c>
      <c r="L355" s="9">
        <f>Table1689106[[#This Row],[Mean Value]]-$R$2</f>
        <v>3.4293155383498344</v>
      </c>
      <c r="M355" s="23" t="str">
        <f t="array" ref="M355">IF(OR(D355&lt;$Z$2, D355&gt;$Y$2), "Yes", "No")</f>
        <v>No</v>
      </c>
      <c r="N355" s="3"/>
      <c r="V355"/>
      <c r="W355"/>
      <c r="Z355"/>
      <c r="AB355"/>
    </row>
    <row r="356" spans="1:28" x14ac:dyDescent="0.25">
      <c r="A356" s="2">
        <v>43430</v>
      </c>
      <c r="B356" s="17">
        <v>1057</v>
      </c>
      <c r="C356" s="21" t="s">
        <v>30</v>
      </c>
      <c r="D356" s="25">
        <v>3.47</v>
      </c>
      <c r="E356" s="22">
        <f t="shared" si="57"/>
        <v>3.5039440715883678</v>
      </c>
      <c r="F35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43430.456250000003</v>
      </c>
      <c r="G356" s="6">
        <f>Table1689106[[#This Row],[Mean Value]]+$P$2</f>
        <v>3.5288202493345455</v>
      </c>
      <c r="H356" s="6">
        <f>Table1689106[[#This Row],[Mean Value]]-$P$2</f>
        <v>3.4790678938421902</v>
      </c>
      <c r="I356" s="26">
        <f>Table1689106[[#This Row],[Mean Value]]+$Q$2</f>
        <v>3.5536964270807236</v>
      </c>
      <c r="J356" s="26">
        <f>Table1689106[[#This Row],[Mean Value]]-($Q$2)</f>
        <v>3.4541917160960121</v>
      </c>
      <c r="K356" s="8">
        <f>Table1689106[[#This Row],[Mean Value]]+$R$2</f>
        <v>3.5785726048269013</v>
      </c>
      <c r="L356" s="9">
        <f>Table1689106[[#This Row],[Mean Value]]-$R$2</f>
        <v>3.4293155383498344</v>
      </c>
      <c r="M356" s="23" t="str">
        <f t="array" ref="M356">IF(OR(D356&lt;$Z$2, D356&gt;$Y$2), "Yes", "No")</f>
        <v>No</v>
      </c>
      <c r="N356" s="3"/>
      <c r="V356"/>
      <c r="W356"/>
      <c r="Z356"/>
      <c r="AB356"/>
    </row>
    <row r="357" spans="1:28" x14ac:dyDescent="0.25">
      <c r="A357" s="2">
        <v>43430</v>
      </c>
      <c r="B357" s="17">
        <v>1118</v>
      </c>
      <c r="C357" s="21" t="s">
        <v>30</v>
      </c>
      <c r="D357" s="25">
        <v>3.51</v>
      </c>
      <c r="E357" s="22">
        <f t="shared" ref="E357:E363" si="58">$O$2</f>
        <v>3.5039440715883678</v>
      </c>
      <c r="F35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43430.470833333333</v>
      </c>
      <c r="G357" s="6">
        <f>Table1689106[[#This Row],[Mean Value]]+$P$2</f>
        <v>3.5288202493345455</v>
      </c>
      <c r="H357" s="6">
        <f>Table1689106[[#This Row],[Mean Value]]-$P$2</f>
        <v>3.4790678938421902</v>
      </c>
      <c r="I357" s="26">
        <f>Table1689106[[#This Row],[Mean Value]]+$Q$2</f>
        <v>3.5536964270807236</v>
      </c>
      <c r="J357" s="26">
        <f>Table1689106[[#This Row],[Mean Value]]-($Q$2)</f>
        <v>3.4541917160960121</v>
      </c>
      <c r="K357" s="8">
        <f>Table1689106[[#This Row],[Mean Value]]+$R$2</f>
        <v>3.5785726048269013</v>
      </c>
      <c r="L357" s="9">
        <f>Table1689106[[#This Row],[Mean Value]]-$R$2</f>
        <v>3.4293155383498344</v>
      </c>
      <c r="M357" s="23" t="str">
        <f t="array" ref="M357">IF(OR(D357&lt;$Z$2, D357&gt;$Y$2), "Yes", "No")</f>
        <v>No</v>
      </c>
      <c r="N357" s="3"/>
      <c r="V357"/>
      <c r="W357"/>
      <c r="Z357"/>
      <c r="AB357"/>
    </row>
    <row r="358" spans="1:28" x14ac:dyDescent="0.25">
      <c r="A358" s="2">
        <v>43430</v>
      </c>
      <c r="B358" s="17">
        <v>1209</v>
      </c>
      <c r="C358" s="21" t="s">
        <v>30</v>
      </c>
      <c r="D358" s="25">
        <v>3.5</v>
      </c>
      <c r="E358" s="22">
        <f t="shared" si="58"/>
        <v>3.5039440715883678</v>
      </c>
      <c r="F35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43430.506249999999</v>
      </c>
      <c r="G358" s="6">
        <f>Table1689106[[#This Row],[Mean Value]]+$P$2</f>
        <v>3.5288202493345455</v>
      </c>
      <c r="H358" s="6">
        <f>Table1689106[[#This Row],[Mean Value]]-$P$2</f>
        <v>3.4790678938421902</v>
      </c>
      <c r="I358" s="26">
        <f>Table1689106[[#This Row],[Mean Value]]+$Q$2</f>
        <v>3.5536964270807236</v>
      </c>
      <c r="J358" s="26">
        <f>Table1689106[[#This Row],[Mean Value]]-($Q$2)</f>
        <v>3.4541917160960121</v>
      </c>
      <c r="K358" s="8">
        <f>Table1689106[[#This Row],[Mean Value]]+$R$2</f>
        <v>3.5785726048269013</v>
      </c>
      <c r="L358" s="9">
        <f>Table1689106[[#This Row],[Mean Value]]-$R$2</f>
        <v>3.4293155383498344</v>
      </c>
      <c r="M358" s="23" t="str">
        <f t="array" ref="M358">IF(OR(D358&lt;$Z$2, D358&gt;$Y$2), "Yes", "No")</f>
        <v>No</v>
      </c>
      <c r="N358" s="3"/>
      <c r="V358"/>
      <c r="W358"/>
      <c r="Z358"/>
      <c r="AB358"/>
    </row>
    <row r="359" spans="1:28" x14ac:dyDescent="0.25">
      <c r="A359" s="2">
        <v>43430</v>
      </c>
      <c r="B359" s="17">
        <v>1254</v>
      </c>
      <c r="C359" s="21" t="s">
        <v>30</v>
      </c>
      <c r="D359" s="25">
        <v>3.5</v>
      </c>
      <c r="E359" s="22">
        <f t="shared" si="58"/>
        <v>3.5039440715883678</v>
      </c>
      <c r="F35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43430.537499999999</v>
      </c>
      <c r="G359" s="6">
        <f>Table1689106[[#This Row],[Mean Value]]+$P$2</f>
        <v>3.5288202493345455</v>
      </c>
      <c r="H359" s="6">
        <f>Table1689106[[#This Row],[Mean Value]]-$P$2</f>
        <v>3.4790678938421902</v>
      </c>
      <c r="I359" s="26">
        <f>Table1689106[[#This Row],[Mean Value]]+$Q$2</f>
        <v>3.5536964270807236</v>
      </c>
      <c r="J359" s="26">
        <f>Table1689106[[#This Row],[Mean Value]]-($Q$2)</f>
        <v>3.4541917160960121</v>
      </c>
      <c r="K359" s="8">
        <f>Table1689106[[#This Row],[Mean Value]]+$R$2</f>
        <v>3.5785726048269013</v>
      </c>
      <c r="L359" s="9">
        <f>Table1689106[[#This Row],[Mean Value]]-$R$2</f>
        <v>3.4293155383498344</v>
      </c>
      <c r="M359" s="23" t="str">
        <f t="array" ref="M359">IF(OR(D359&lt;$Z$2, D359&gt;$Y$2), "Yes", "No")</f>
        <v>No</v>
      </c>
      <c r="N359" s="3"/>
      <c r="V359"/>
      <c r="W359"/>
      <c r="Z359"/>
      <c r="AB359"/>
    </row>
    <row r="360" spans="1:28" x14ac:dyDescent="0.25">
      <c r="A360" s="2">
        <v>43430</v>
      </c>
      <c r="B360" s="17">
        <v>1330</v>
      </c>
      <c r="C360" s="21" t="s">
        <v>40</v>
      </c>
      <c r="D360" s="25">
        <v>3.49</v>
      </c>
      <c r="E360" s="22">
        <f t="shared" si="58"/>
        <v>3.5039440715883678</v>
      </c>
      <c r="F36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43430.5625</v>
      </c>
      <c r="G360" s="6">
        <f>Table1689106[[#This Row],[Mean Value]]+$P$2</f>
        <v>3.5288202493345455</v>
      </c>
      <c r="H360" s="6">
        <f>Table1689106[[#This Row],[Mean Value]]-$P$2</f>
        <v>3.4790678938421902</v>
      </c>
      <c r="I360" s="26">
        <f>Table1689106[[#This Row],[Mean Value]]+$Q$2</f>
        <v>3.5536964270807236</v>
      </c>
      <c r="J360" s="26">
        <f>Table1689106[[#This Row],[Mean Value]]-($Q$2)</f>
        <v>3.4541917160960121</v>
      </c>
      <c r="K360" s="8">
        <f>Table1689106[[#This Row],[Mean Value]]+$R$2</f>
        <v>3.5785726048269013</v>
      </c>
      <c r="L360" s="9">
        <f>Table1689106[[#This Row],[Mean Value]]-$R$2</f>
        <v>3.4293155383498344</v>
      </c>
      <c r="M360" s="23" t="str">
        <f t="array" ref="M360">IF(OR(D360&lt;$Z$2, D360&gt;$Y$2), "Yes", "No")</f>
        <v>No</v>
      </c>
      <c r="N360" s="3"/>
      <c r="V360"/>
      <c r="W360"/>
      <c r="Z360"/>
      <c r="AB360"/>
    </row>
    <row r="361" spans="1:28" x14ac:dyDescent="0.25">
      <c r="A361" s="2">
        <v>43430</v>
      </c>
      <c r="B361" s="17">
        <v>1400</v>
      </c>
      <c r="C361" s="21" t="s">
        <v>30</v>
      </c>
      <c r="D361" s="25">
        <v>3.5</v>
      </c>
      <c r="E361" s="22">
        <f t="shared" si="58"/>
        <v>3.5039440715883678</v>
      </c>
      <c r="F36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43430.583333333336</v>
      </c>
      <c r="G361" s="6">
        <f>Table1689106[[#This Row],[Mean Value]]+$P$2</f>
        <v>3.5288202493345455</v>
      </c>
      <c r="H361" s="6">
        <f>Table1689106[[#This Row],[Mean Value]]-$P$2</f>
        <v>3.4790678938421902</v>
      </c>
      <c r="I361" s="26">
        <f>Table1689106[[#This Row],[Mean Value]]+$Q$2</f>
        <v>3.5536964270807236</v>
      </c>
      <c r="J361" s="26">
        <f>Table1689106[[#This Row],[Mean Value]]-($Q$2)</f>
        <v>3.4541917160960121</v>
      </c>
      <c r="K361" s="8">
        <f>Table1689106[[#This Row],[Mean Value]]+$R$2</f>
        <v>3.5785726048269013</v>
      </c>
      <c r="L361" s="9">
        <f>Table1689106[[#This Row],[Mean Value]]-$R$2</f>
        <v>3.4293155383498344</v>
      </c>
      <c r="M361" s="23" t="str">
        <f t="array" ref="M361">IF(OR(D361&lt;$Z$2, D361&gt;$Y$2), "Yes", "No")</f>
        <v>No</v>
      </c>
      <c r="N361" s="3"/>
      <c r="V361"/>
      <c r="W361"/>
      <c r="Z361"/>
      <c r="AB361"/>
    </row>
    <row r="362" spans="1:28" x14ac:dyDescent="0.25">
      <c r="A362" s="2">
        <v>43430</v>
      </c>
      <c r="B362" s="17">
        <v>1447</v>
      </c>
      <c r="C362" s="21" t="s">
        <v>51</v>
      </c>
      <c r="D362" s="25">
        <v>3.49</v>
      </c>
      <c r="E362" s="22">
        <f>$O$2</f>
        <v>3.5039440715883678</v>
      </c>
      <c r="F36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43430.615972222222</v>
      </c>
      <c r="G362" s="6">
        <f>Table1689106[[#This Row],[Mean Value]]+$P$2</f>
        <v>3.5288202493345455</v>
      </c>
      <c r="H362" s="6">
        <f>Table1689106[[#This Row],[Mean Value]]-$P$2</f>
        <v>3.4790678938421902</v>
      </c>
      <c r="I362" s="26">
        <f>Table1689106[[#This Row],[Mean Value]]+$Q$2</f>
        <v>3.5536964270807236</v>
      </c>
      <c r="J362" s="26">
        <f>Table1689106[[#This Row],[Mean Value]]-($Q$2)</f>
        <v>3.4541917160960121</v>
      </c>
      <c r="K362" s="8">
        <f>Table1689106[[#This Row],[Mean Value]]+$R$2</f>
        <v>3.5785726048269013</v>
      </c>
      <c r="L362" s="9">
        <f>Table1689106[[#This Row],[Mean Value]]-$R$2</f>
        <v>3.4293155383498344</v>
      </c>
      <c r="M362" s="23" t="str">
        <f t="array" ref="M362">IF(OR(D362&lt;$Z$2, D362&gt;$Y$2), "Yes", "No")</f>
        <v>No</v>
      </c>
      <c r="N362" s="3"/>
      <c r="V362"/>
      <c r="W362"/>
      <c r="Z362"/>
      <c r="AB362"/>
    </row>
    <row r="363" spans="1:28" x14ac:dyDescent="0.25">
      <c r="A363" s="2">
        <v>43430</v>
      </c>
      <c r="B363" s="17">
        <v>1638</v>
      </c>
      <c r="C363" s="21" t="s">
        <v>30</v>
      </c>
      <c r="D363" s="25">
        <v>3.48</v>
      </c>
      <c r="E363" s="22">
        <f t="shared" si="58"/>
        <v>3.5039440715883678</v>
      </c>
      <c r="F36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43430.693055555559</v>
      </c>
      <c r="G363" s="6">
        <f>Table1689106[[#This Row],[Mean Value]]+$P$2</f>
        <v>3.5288202493345455</v>
      </c>
      <c r="H363" s="6">
        <f>Table1689106[[#This Row],[Mean Value]]-$P$2</f>
        <v>3.4790678938421902</v>
      </c>
      <c r="I363" s="26">
        <f>Table1689106[[#This Row],[Mean Value]]+$Q$2</f>
        <v>3.5536964270807236</v>
      </c>
      <c r="J363" s="26">
        <f>Table1689106[[#This Row],[Mean Value]]-($Q$2)</f>
        <v>3.4541917160960121</v>
      </c>
      <c r="K363" s="8">
        <f>Table1689106[[#This Row],[Mean Value]]+$R$2</f>
        <v>3.5785726048269013</v>
      </c>
      <c r="L363" s="9">
        <f>Table1689106[[#This Row],[Mean Value]]-$R$2</f>
        <v>3.4293155383498344</v>
      </c>
      <c r="M363" s="23" t="str">
        <f t="array" ref="M363">IF(OR(D363&lt;$Z$2, D363&gt;$Y$2), "Yes", "No")</f>
        <v>No</v>
      </c>
      <c r="N363" s="3"/>
      <c r="V363"/>
      <c r="W363"/>
      <c r="Z363"/>
      <c r="AB363"/>
    </row>
    <row r="364" spans="1:28" x14ac:dyDescent="0.25">
      <c r="A364" s="2">
        <v>43430</v>
      </c>
      <c r="B364" s="17">
        <v>1754</v>
      </c>
      <c r="C364" s="21" t="s">
        <v>30</v>
      </c>
      <c r="D364" s="25">
        <v>3.47</v>
      </c>
      <c r="E364" s="22">
        <f t="shared" ref="E364:E369" si="59">$O$2</f>
        <v>3.5039440715883678</v>
      </c>
      <c r="F36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43430.745833333334</v>
      </c>
      <c r="G364" s="6">
        <f>Table1689106[[#This Row],[Mean Value]]+$P$2</f>
        <v>3.5288202493345455</v>
      </c>
      <c r="H364" s="6">
        <f>Table1689106[[#This Row],[Mean Value]]-$P$2</f>
        <v>3.4790678938421902</v>
      </c>
      <c r="I364" s="26">
        <f>Table1689106[[#This Row],[Mean Value]]+$Q$2</f>
        <v>3.5536964270807236</v>
      </c>
      <c r="J364" s="26">
        <f>Table1689106[[#This Row],[Mean Value]]-($Q$2)</f>
        <v>3.4541917160960121</v>
      </c>
      <c r="K364" s="8">
        <f>Table1689106[[#This Row],[Mean Value]]+$R$2</f>
        <v>3.5785726048269013</v>
      </c>
      <c r="L364" s="9">
        <f>Table1689106[[#This Row],[Mean Value]]-$R$2</f>
        <v>3.4293155383498344</v>
      </c>
      <c r="M364" s="23" t="str">
        <f t="array" ref="M364">IF(OR(D364&lt;$Z$2, D364&gt;$Y$2), "Yes", "No")</f>
        <v>No</v>
      </c>
      <c r="N364" s="3"/>
      <c r="V364"/>
      <c r="W364"/>
      <c r="Z364"/>
      <c r="AB364"/>
    </row>
    <row r="365" spans="1:28" x14ac:dyDescent="0.25">
      <c r="A365" s="2">
        <v>43430</v>
      </c>
      <c r="B365" s="17">
        <v>1900</v>
      </c>
      <c r="C365" s="21" t="s">
        <v>46</v>
      </c>
      <c r="D365" s="25">
        <v>3.46</v>
      </c>
      <c r="E365" s="22">
        <f t="shared" si="59"/>
        <v>3.5039440715883678</v>
      </c>
      <c r="F36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43430.791666666664</v>
      </c>
      <c r="G365" s="6">
        <f>Table1689106[[#This Row],[Mean Value]]+$P$2</f>
        <v>3.5288202493345455</v>
      </c>
      <c r="H365" s="6">
        <f>Table1689106[[#This Row],[Mean Value]]-$P$2</f>
        <v>3.4790678938421902</v>
      </c>
      <c r="I365" s="26">
        <f>Table1689106[[#This Row],[Mean Value]]+$Q$2</f>
        <v>3.5536964270807236</v>
      </c>
      <c r="J365" s="26">
        <f>Table1689106[[#This Row],[Mean Value]]-($Q$2)</f>
        <v>3.4541917160960121</v>
      </c>
      <c r="K365" s="8">
        <f>Table1689106[[#This Row],[Mean Value]]+$R$2</f>
        <v>3.5785726048269013</v>
      </c>
      <c r="L365" s="9">
        <f>Table1689106[[#This Row],[Mean Value]]-$R$2</f>
        <v>3.4293155383498344</v>
      </c>
      <c r="M365" s="23" t="str">
        <f t="array" ref="M365">IF(OR(D365&lt;$Z$2, D365&gt;$Y$2), "Yes", "No")</f>
        <v>No</v>
      </c>
      <c r="N365" s="3"/>
      <c r="V365"/>
      <c r="W365"/>
      <c r="Z365"/>
      <c r="AB365"/>
    </row>
    <row r="366" spans="1:28" x14ac:dyDescent="0.25">
      <c r="A366" s="2">
        <v>43431</v>
      </c>
      <c r="B366" s="17">
        <v>620</v>
      </c>
      <c r="C366" s="21" t="s">
        <v>34</v>
      </c>
      <c r="D366" s="25">
        <v>3.5</v>
      </c>
      <c r="E366" s="22">
        <f t="shared" si="59"/>
        <v>3.5039440715883678</v>
      </c>
      <c r="F36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43431.263888888891</v>
      </c>
      <c r="G366" s="6">
        <f>Table1689106[[#This Row],[Mean Value]]+$P$2</f>
        <v>3.5288202493345455</v>
      </c>
      <c r="H366" s="6">
        <f>Table1689106[[#This Row],[Mean Value]]-$P$2</f>
        <v>3.4790678938421902</v>
      </c>
      <c r="I366" s="26">
        <f>Table1689106[[#This Row],[Mean Value]]+$Q$2</f>
        <v>3.5536964270807236</v>
      </c>
      <c r="J366" s="26">
        <f>Table1689106[[#This Row],[Mean Value]]-($Q$2)</f>
        <v>3.4541917160960121</v>
      </c>
      <c r="K366" s="8">
        <f>Table1689106[[#This Row],[Mean Value]]+$R$2</f>
        <v>3.5785726048269013</v>
      </c>
      <c r="L366" s="9">
        <f>Table1689106[[#This Row],[Mean Value]]-$R$2</f>
        <v>3.4293155383498344</v>
      </c>
      <c r="M366" s="23" t="str">
        <f t="array" ref="M366">IF(OR(D366&lt;$Z$2, D366&gt;$Y$2), "Yes", "No")</f>
        <v>No</v>
      </c>
      <c r="N366" s="3"/>
      <c r="V366"/>
      <c r="W366"/>
      <c r="Z366"/>
      <c r="AB366"/>
    </row>
    <row r="367" spans="1:28" x14ac:dyDescent="0.25">
      <c r="A367" s="2">
        <v>43431</v>
      </c>
      <c r="B367" s="17">
        <v>630</v>
      </c>
      <c r="C367" s="21" t="s">
        <v>34</v>
      </c>
      <c r="D367" s="25">
        <v>3.49</v>
      </c>
      <c r="E367" s="22">
        <f t="shared" si="59"/>
        <v>3.5039440715883678</v>
      </c>
      <c r="F36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43431.270833333336</v>
      </c>
      <c r="G367" s="6">
        <f>Table1689106[[#This Row],[Mean Value]]+$P$2</f>
        <v>3.5288202493345455</v>
      </c>
      <c r="H367" s="6">
        <f>Table1689106[[#This Row],[Mean Value]]-$P$2</f>
        <v>3.4790678938421902</v>
      </c>
      <c r="I367" s="26">
        <f>Table1689106[[#This Row],[Mean Value]]+$Q$2</f>
        <v>3.5536964270807236</v>
      </c>
      <c r="J367" s="26">
        <f>Table1689106[[#This Row],[Mean Value]]-($Q$2)</f>
        <v>3.4541917160960121</v>
      </c>
      <c r="K367" s="8">
        <f>Table1689106[[#This Row],[Mean Value]]+$R$2</f>
        <v>3.5785726048269013</v>
      </c>
      <c r="L367" s="9">
        <f>Table1689106[[#This Row],[Mean Value]]-$R$2</f>
        <v>3.4293155383498344</v>
      </c>
      <c r="M367" s="23" t="str">
        <f t="array" ref="M367">IF(OR(D367&lt;$Z$2, D367&gt;$Y$2), "Yes", "No")</f>
        <v>No</v>
      </c>
      <c r="N367" s="3"/>
      <c r="V367"/>
      <c r="W367"/>
      <c r="Z367"/>
      <c r="AB367"/>
    </row>
    <row r="368" spans="1:28" x14ac:dyDescent="0.25">
      <c r="A368" s="2">
        <v>43431</v>
      </c>
      <c r="B368" s="17">
        <v>730</v>
      </c>
      <c r="C368" s="21" t="s">
        <v>37</v>
      </c>
      <c r="D368" s="25">
        <v>3.5</v>
      </c>
      <c r="E368" s="22">
        <f t="shared" si="59"/>
        <v>3.5039440715883678</v>
      </c>
      <c r="F36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43431.3125</v>
      </c>
      <c r="G368" s="6">
        <f>Table1689106[[#This Row],[Mean Value]]+$P$2</f>
        <v>3.5288202493345455</v>
      </c>
      <c r="H368" s="6">
        <f>Table1689106[[#This Row],[Mean Value]]-$P$2</f>
        <v>3.4790678938421902</v>
      </c>
      <c r="I368" s="26">
        <f>Table1689106[[#This Row],[Mean Value]]+$Q$2</f>
        <v>3.5536964270807236</v>
      </c>
      <c r="J368" s="26">
        <f>Table1689106[[#This Row],[Mean Value]]-($Q$2)</f>
        <v>3.4541917160960121</v>
      </c>
      <c r="K368" s="8">
        <f>Table1689106[[#This Row],[Mean Value]]+$R$2</f>
        <v>3.5785726048269013</v>
      </c>
      <c r="L368" s="9">
        <f>Table1689106[[#This Row],[Mean Value]]-$R$2</f>
        <v>3.4293155383498344</v>
      </c>
      <c r="M368" s="23" t="str">
        <f t="array" ref="M368">IF(OR(D368&lt;$Z$2, D368&gt;$Y$2), "Yes", "No")</f>
        <v>No</v>
      </c>
      <c r="N368" s="3"/>
      <c r="V368"/>
      <c r="W368"/>
      <c r="Z368"/>
      <c r="AB368"/>
    </row>
    <row r="369" spans="1:28" x14ac:dyDescent="0.25">
      <c r="A369" s="2">
        <v>43431</v>
      </c>
      <c r="B369" s="17">
        <v>1127</v>
      </c>
      <c r="C369" s="21" t="s">
        <v>48</v>
      </c>
      <c r="D369" s="25">
        <v>3.48</v>
      </c>
      <c r="E369" s="22">
        <f t="shared" si="59"/>
        <v>3.5039440715883678</v>
      </c>
      <c r="F36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43431.477083333331</v>
      </c>
      <c r="G369" s="6">
        <f>Table1689106[[#This Row],[Mean Value]]+$P$2</f>
        <v>3.5288202493345455</v>
      </c>
      <c r="H369" s="6">
        <f>Table1689106[[#This Row],[Mean Value]]-$P$2</f>
        <v>3.4790678938421902</v>
      </c>
      <c r="I369" s="26">
        <f>Table1689106[[#This Row],[Mean Value]]+$Q$2</f>
        <v>3.5536964270807236</v>
      </c>
      <c r="J369" s="26">
        <f>Table1689106[[#This Row],[Mean Value]]-($Q$2)</f>
        <v>3.4541917160960121</v>
      </c>
      <c r="K369" s="8">
        <f>Table1689106[[#This Row],[Mean Value]]+$R$2</f>
        <v>3.5785726048269013</v>
      </c>
      <c r="L369" s="9">
        <f>Table1689106[[#This Row],[Mean Value]]-$R$2</f>
        <v>3.4293155383498344</v>
      </c>
      <c r="M369" s="23" t="str">
        <f t="array" ref="M369">IF(OR(D369&lt;$Z$2, D369&gt;$Y$2), "Yes", "No")</f>
        <v>No</v>
      </c>
      <c r="N369" s="3"/>
      <c r="V369"/>
      <c r="W369"/>
      <c r="Z369"/>
      <c r="AB369"/>
    </row>
    <row r="370" spans="1:28" x14ac:dyDescent="0.25">
      <c r="A370" s="2">
        <v>43431</v>
      </c>
      <c r="B370" s="17">
        <v>1230</v>
      </c>
      <c r="C370" s="21" t="s">
        <v>38</v>
      </c>
      <c r="D370" s="25">
        <v>3.48</v>
      </c>
      <c r="E370" s="22">
        <f t="shared" ref="E370:E375" si="60">$O$2</f>
        <v>3.5039440715883678</v>
      </c>
      <c r="F37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43431.520833333336</v>
      </c>
      <c r="G370" s="6">
        <f>Table1689106[[#This Row],[Mean Value]]+$P$2</f>
        <v>3.5288202493345455</v>
      </c>
      <c r="H370" s="6">
        <f>Table1689106[[#This Row],[Mean Value]]-$P$2</f>
        <v>3.4790678938421902</v>
      </c>
      <c r="I370" s="26">
        <f>Table1689106[[#This Row],[Mean Value]]+$Q$2</f>
        <v>3.5536964270807236</v>
      </c>
      <c r="J370" s="26">
        <f>Table1689106[[#This Row],[Mean Value]]-($Q$2)</f>
        <v>3.4541917160960121</v>
      </c>
      <c r="K370" s="8">
        <f>Table1689106[[#This Row],[Mean Value]]+$R$2</f>
        <v>3.5785726048269013</v>
      </c>
      <c r="L370" s="9">
        <f>Table1689106[[#This Row],[Mean Value]]-$R$2</f>
        <v>3.4293155383498344</v>
      </c>
      <c r="M370" s="23" t="str">
        <f t="array" ref="M370">IF(OR(D370&lt;$Z$2, D370&gt;$Y$2), "Yes", "No")</f>
        <v>No</v>
      </c>
      <c r="N370" s="3"/>
      <c r="V370"/>
      <c r="W370"/>
      <c r="Z370"/>
      <c r="AB370"/>
    </row>
    <row r="371" spans="1:28" x14ac:dyDescent="0.25">
      <c r="A371" s="2">
        <v>43431</v>
      </c>
      <c r="B371" s="17">
        <v>1542</v>
      </c>
      <c r="C371" s="21" t="s">
        <v>27</v>
      </c>
      <c r="D371" s="25">
        <v>3.49</v>
      </c>
      <c r="E371" s="22">
        <f t="shared" si="60"/>
        <v>3.5039440715883678</v>
      </c>
      <c r="F37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43431.654166666667</v>
      </c>
      <c r="G371" s="6">
        <f>Table1689106[[#This Row],[Mean Value]]+$P$2</f>
        <v>3.5288202493345455</v>
      </c>
      <c r="H371" s="6">
        <f>Table1689106[[#This Row],[Mean Value]]-$P$2</f>
        <v>3.4790678938421902</v>
      </c>
      <c r="I371" s="26">
        <f>Table1689106[[#This Row],[Mean Value]]+$Q$2</f>
        <v>3.5536964270807236</v>
      </c>
      <c r="J371" s="26">
        <f>Table1689106[[#This Row],[Mean Value]]-($Q$2)</f>
        <v>3.4541917160960121</v>
      </c>
      <c r="K371" s="8">
        <f>Table1689106[[#This Row],[Mean Value]]+$R$2</f>
        <v>3.5785726048269013</v>
      </c>
      <c r="L371" s="9">
        <f>Table1689106[[#This Row],[Mean Value]]-$R$2</f>
        <v>3.4293155383498344</v>
      </c>
      <c r="M371" s="23" t="str">
        <f t="array" ref="M371">IF(OR(D371&lt;$Z$2, D371&gt;$Y$2), "Yes", "No")</f>
        <v>No</v>
      </c>
      <c r="N371" s="3"/>
      <c r="V371"/>
      <c r="W371"/>
      <c r="Z371"/>
      <c r="AB371"/>
    </row>
    <row r="372" spans="1:28" x14ac:dyDescent="0.25">
      <c r="A372" s="2">
        <v>43431</v>
      </c>
      <c r="B372" s="17">
        <v>1802</v>
      </c>
      <c r="C372" s="21" t="s">
        <v>27</v>
      </c>
      <c r="D372" s="25">
        <v>3.47</v>
      </c>
      <c r="E372" s="22">
        <f t="shared" si="60"/>
        <v>3.5039440715883678</v>
      </c>
      <c r="F37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43431.751388888886</v>
      </c>
      <c r="G372" s="6">
        <f>Table1689106[[#This Row],[Mean Value]]+$P$2</f>
        <v>3.5288202493345455</v>
      </c>
      <c r="H372" s="6">
        <f>Table1689106[[#This Row],[Mean Value]]-$P$2</f>
        <v>3.4790678938421902</v>
      </c>
      <c r="I372" s="26">
        <f>Table1689106[[#This Row],[Mean Value]]+$Q$2</f>
        <v>3.5536964270807236</v>
      </c>
      <c r="J372" s="26">
        <f>Table1689106[[#This Row],[Mean Value]]-($Q$2)</f>
        <v>3.4541917160960121</v>
      </c>
      <c r="K372" s="8">
        <f>Table1689106[[#This Row],[Mean Value]]+$R$2</f>
        <v>3.5785726048269013</v>
      </c>
      <c r="L372" s="9">
        <f>Table1689106[[#This Row],[Mean Value]]-$R$2</f>
        <v>3.4293155383498344</v>
      </c>
      <c r="M372" s="23" t="str">
        <f t="array" ref="M372">IF(OR(D372&lt;$Z$2, D372&gt;$Y$2), "Yes", "No")</f>
        <v>No</v>
      </c>
      <c r="N372" s="3"/>
      <c r="V372"/>
      <c r="W372"/>
      <c r="Z372"/>
      <c r="AB372"/>
    </row>
    <row r="373" spans="1:28" x14ac:dyDescent="0.25">
      <c r="A373" s="2">
        <v>43432</v>
      </c>
      <c r="B373" s="17">
        <v>800</v>
      </c>
      <c r="C373" s="21" t="s">
        <v>34</v>
      </c>
      <c r="D373" s="25">
        <v>3.55</v>
      </c>
      <c r="E373" s="22">
        <f t="shared" si="60"/>
        <v>3.5039440715883678</v>
      </c>
      <c r="F37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43432.333333333336</v>
      </c>
      <c r="G373" s="6">
        <f>Table1689106[[#This Row],[Mean Value]]+$P$2</f>
        <v>3.5288202493345455</v>
      </c>
      <c r="H373" s="6">
        <f>Table1689106[[#This Row],[Mean Value]]-$P$2</f>
        <v>3.4790678938421902</v>
      </c>
      <c r="I373" s="26">
        <f>Table1689106[[#This Row],[Mean Value]]+$Q$2</f>
        <v>3.5536964270807236</v>
      </c>
      <c r="J373" s="26">
        <f>Table1689106[[#This Row],[Mean Value]]-($Q$2)</f>
        <v>3.4541917160960121</v>
      </c>
      <c r="K373" s="8">
        <f>Table1689106[[#This Row],[Mean Value]]+$R$2</f>
        <v>3.5785726048269013</v>
      </c>
      <c r="L373" s="9">
        <f>Table1689106[[#This Row],[Mean Value]]-$R$2</f>
        <v>3.4293155383498344</v>
      </c>
      <c r="M373" s="23" t="str">
        <f t="array" ref="M373">IF(OR(D373&lt;$Z$2, D373&gt;$Y$2), "Yes", "No")</f>
        <v>No</v>
      </c>
      <c r="N373" s="3"/>
      <c r="V373"/>
      <c r="W373"/>
      <c r="Z373"/>
      <c r="AB373"/>
    </row>
    <row r="374" spans="1:28" x14ac:dyDescent="0.25">
      <c r="A374" s="2">
        <v>43432</v>
      </c>
      <c r="B374" s="17">
        <v>810</v>
      </c>
      <c r="C374" s="21" t="s">
        <v>34</v>
      </c>
      <c r="D374" s="25">
        <v>3.55</v>
      </c>
      <c r="E374" s="22">
        <f t="shared" si="60"/>
        <v>3.5039440715883678</v>
      </c>
      <c r="F37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43432.340277777781</v>
      </c>
      <c r="G374" s="6">
        <f>Table1689106[[#This Row],[Mean Value]]+$P$2</f>
        <v>3.5288202493345455</v>
      </c>
      <c r="H374" s="6">
        <f>Table1689106[[#This Row],[Mean Value]]-$P$2</f>
        <v>3.4790678938421902</v>
      </c>
      <c r="I374" s="26">
        <f>Table1689106[[#This Row],[Mean Value]]+$Q$2</f>
        <v>3.5536964270807236</v>
      </c>
      <c r="J374" s="26">
        <f>Table1689106[[#This Row],[Mean Value]]-($Q$2)</f>
        <v>3.4541917160960121</v>
      </c>
      <c r="K374" s="8">
        <f>Table1689106[[#This Row],[Mean Value]]+$R$2</f>
        <v>3.5785726048269013</v>
      </c>
      <c r="L374" s="9">
        <f>Table1689106[[#This Row],[Mean Value]]-$R$2</f>
        <v>3.4293155383498344</v>
      </c>
      <c r="M374" s="23" t="str">
        <f t="array" ref="M374">IF(OR(D374&lt;$Z$2, D374&gt;$Y$2), "Yes", "No")</f>
        <v>No</v>
      </c>
      <c r="N374" s="3"/>
      <c r="V374"/>
      <c r="W374"/>
      <c r="Z374"/>
      <c r="AB374"/>
    </row>
    <row r="375" spans="1:28" x14ac:dyDescent="0.25">
      <c r="A375" s="2">
        <v>43432</v>
      </c>
      <c r="B375" s="17">
        <v>1000</v>
      </c>
      <c r="C375" s="21" t="s">
        <v>38</v>
      </c>
      <c r="D375" s="25">
        <v>3.51</v>
      </c>
      <c r="E375" s="22">
        <f t="shared" si="60"/>
        <v>3.5039440715883678</v>
      </c>
      <c r="F37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43432.416666666664</v>
      </c>
      <c r="G375" s="6">
        <f>Table1689106[[#This Row],[Mean Value]]+$P$2</f>
        <v>3.5288202493345455</v>
      </c>
      <c r="H375" s="6">
        <f>Table1689106[[#This Row],[Mean Value]]-$P$2</f>
        <v>3.4790678938421902</v>
      </c>
      <c r="I375" s="26">
        <f>Table1689106[[#This Row],[Mean Value]]+$Q$2</f>
        <v>3.5536964270807236</v>
      </c>
      <c r="J375" s="26">
        <f>Table1689106[[#This Row],[Mean Value]]-($Q$2)</f>
        <v>3.4541917160960121</v>
      </c>
      <c r="K375" s="8">
        <f>Table1689106[[#This Row],[Mean Value]]+$R$2</f>
        <v>3.5785726048269013</v>
      </c>
      <c r="L375" s="9">
        <f>Table1689106[[#This Row],[Mean Value]]-$R$2</f>
        <v>3.4293155383498344</v>
      </c>
      <c r="M375" s="23" t="str">
        <f t="array" ref="M375">IF(OR(D375&lt;$Z$2, D375&gt;$Y$2), "Yes", "No")</f>
        <v>No</v>
      </c>
      <c r="N375" s="3"/>
      <c r="V375"/>
      <c r="W375"/>
      <c r="Z375"/>
      <c r="AB375"/>
    </row>
    <row r="376" spans="1:28" x14ac:dyDescent="0.25">
      <c r="A376" s="2">
        <v>43432</v>
      </c>
      <c r="B376" s="17">
        <v>1050</v>
      </c>
      <c r="C376" s="21" t="s">
        <v>31</v>
      </c>
      <c r="D376" s="25">
        <v>3.52</v>
      </c>
      <c r="E376" s="22">
        <f t="shared" ref="E376:E381" si="61">$O$2</f>
        <v>3.5039440715883678</v>
      </c>
      <c r="F37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43432.451388888891</v>
      </c>
      <c r="G376" s="6">
        <f>Table1689106[[#This Row],[Mean Value]]+$P$2</f>
        <v>3.5288202493345455</v>
      </c>
      <c r="H376" s="6">
        <f>Table1689106[[#This Row],[Mean Value]]-$P$2</f>
        <v>3.4790678938421902</v>
      </c>
      <c r="I376" s="26">
        <f>Table1689106[[#This Row],[Mean Value]]+$Q$2</f>
        <v>3.5536964270807236</v>
      </c>
      <c r="J376" s="26">
        <f>Table1689106[[#This Row],[Mean Value]]-($Q$2)</f>
        <v>3.4541917160960121</v>
      </c>
      <c r="K376" s="8">
        <f>Table1689106[[#This Row],[Mean Value]]+$R$2</f>
        <v>3.5785726048269013</v>
      </c>
      <c r="L376" s="9">
        <f>Table1689106[[#This Row],[Mean Value]]-$R$2</f>
        <v>3.4293155383498344</v>
      </c>
      <c r="M376" s="23" t="str">
        <f t="array" ref="M376">IF(OR(D376&lt;$Z$2, D376&gt;$Y$2), "Yes", "No")</f>
        <v>No</v>
      </c>
      <c r="N376" s="3"/>
      <c r="V376"/>
      <c r="W376"/>
      <c r="Z376"/>
      <c r="AB376"/>
    </row>
    <row r="377" spans="1:28" x14ac:dyDescent="0.25">
      <c r="A377" s="2">
        <v>43432</v>
      </c>
      <c r="B377" s="17">
        <v>1140</v>
      </c>
      <c r="C377" s="21" t="s">
        <v>40</v>
      </c>
      <c r="D377" s="25">
        <v>3.5</v>
      </c>
      <c r="E377" s="22">
        <f t="shared" si="61"/>
        <v>3.5039440715883678</v>
      </c>
      <c r="F37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43432.486111111109</v>
      </c>
      <c r="G377" s="6">
        <f>Table1689106[[#This Row],[Mean Value]]+$P$2</f>
        <v>3.5288202493345455</v>
      </c>
      <c r="H377" s="6">
        <f>Table1689106[[#This Row],[Mean Value]]-$P$2</f>
        <v>3.4790678938421902</v>
      </c>
      <c r="I377" s="26">
        <f>Table1689106[[#This Row],[Mean Value]]+$Q$2</f>
        <v>3.5536964270807236</v>
      </c>
      <c r="J377" s="26">
        <f>Table1689106[[#This Row],[Mean Value]]-($Q$2)</f>
        <v>3.4541917160960121</v>
      </c>
      <c r="K377" s="8">
        <f>Table1689106[[#This Row],[Mean Value]]+$R$2</f>
        <v>3.5785726048269013</v>
      </c>
      <c r="L377" s="9">
        <f>Table1689106[[#This Row],[Mean Value]]-$R$2</f>
        <v>3.4293155383498344</v>
      </c>
      <c r="M377" s="23" t="str">
        <f t="array" ref="M377">IF(OR(D377&lt;$Z$2, D377&gt;$Y$2), "Yes", "No")</f>
        <v>No</v>
      </c>
      <c r="N377" s="3"/>
      <c r="V377"/>
      <c r="W377"/>
      <c r="Z377"/>
      <c r="AB377"/>
    </row>
    <row r="378" spans="1:28" x14ac:dyDescent="0.25">
      <c r="A378" s="2">
        <v>43432</v>
      </c>
      <c r="B378" s="17">
        <v>1242</v>
      </c>
      <c r="C378" s="21" t="s">
        <v>30</v>
      </c>
      <c r="D378" s="25">
        <v>3.5</v>
      </c>
      <c r="E378" s="22">
        <f t="shared" si="61"/>
        <v>3.5039440715883678</v>
      </c>
      <c r="F37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43432.529166666667</v>
      </c>
      <c r="G378" s="6">
        <f>Table1689106[[#This Row],[Mean Value]]+$P$2</f>
        <v>3.5288202493345455</v>
      </c>
      <c r="H378" s="6">
        <f>Table1689106[[#This Row],[Mean Value]]-$P$2</f>
        <v>3.4790678938421902</v>
      </c>
      <c r="I378" s="26">
        <f>Table1689106[[#This Row],[Mean Value]]+$Q$2</f>
        <v>3.5536964270807236</v>
      </c>
      <c r="J378" s="26">
        <f>Table1689106[[#This Row],[Mean Value]]-($Q$2)</f>
        <v>3.4541917160960121</v>
      </c>
      <c r="K378" s="8">
        <f>Table1689106[[#This Row],[Mean Value]]+$R$2</f>
        <v>3.5785726048269013</v>
      </c>
      <c r="L378" s="9">
        <f>Table1689106[[#This Row],[Mean Value]]-$R$2</f>
        <v>3.4293155383498344</v>
      </c>
      <c r="M378" s="23" t="str">
        <f t="array" ref="M378">IF(OR(D378&lt;$Z$2, D378&gt;$Y$2), "Yes", "No")</f>
        <v>No</v>
      </c>
      <c r="N378" s="3"/>
      <c r="V378"/>
      <c r="W378"/>
      <c r="Z378"/>
      <c r="AB378"/>
    </row>
    <row r="379" spans="1:28" x14ac:dyDescent="0.25">
      <c r="A379" s="2">
        <v>43432</v>
      </c>
      <c r="B379" s="17">
        <v>1300</v>
      </c>
      <c r="C379" s="21" t="s">
        <v>34</v>
      </c>
      <c r="D379" s="25">
        <v>3.47</v>
      </c>
      <c r="E379" s="22">
        <f t="shared" si="61"/>
        <v>3.5039440715883678</v>
      </c>
      <c r="F37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43432.541666666664</v>
      </c>
      <c r="G379" s="6">
        <f>Table1689106[[#This Row],[Mean Value]]+$P$2</f>
        <v>3.5288202493345455</v>
      </c>
      <c r="H379" s="6">
        <f>Table1689106[[#This Row],[Mean Value]]-$P$2</f>
        <v>3.4790678938421902</v>
      </c>
      <c r="I379" s="26">
        <f>Table1689106[[#This Row],[Mean Value]]+$Q$2</f>
        <v>3.5536964270807236</v>
      </c>
      <c r="J379" s="26">
        <f>Table1689106[[#This Row],[Mean Value]]-($Q$2)</f>
        <v>3.4541917160960121</v>
      </c>
      <c r="K379" s="8">
        <f>Table1689106[[#This Row],[Mean Value]]+$R$2</f>
        <v>3.5785726048269013</v>
      </c>
      <c r="L379" s="9">
        <f>Table1689106[[#This Row],[Mean Value]]-$R$2</f>
        <v>3.4293155383498344</v>
      </c>
      <c r="M379" s="23" t="str">
        <f t="array" ref="M379">IF(OR(D379&lt;$Z$2, D379&gt;$Y$2), "Yes", "No")</f>
        <v>No</v>
      </c>
      <c r="N379" s="3"/>
      <c r="V379"/>
      <c r="W379"/>
      <c r="Z379"/>
      <c r="AB379"/>
    </row>
    <row r="380" spans="1:28" x14ac:dyDescent="0.25">
      <c r="A380" s="2">
        <v>43432</v>
      </c>
      <c r="B380" s="17">
        <v>1310</v>
      </c>
      <c r="C380" s="21" t="s">
        <v>34</v>
      </c>
      <c r="D380" s="25">
        <v>3.5</v>
      </c>
      <c r="E380" s="22">
        <f t="shared" si="61"/>
        <v>3.5039440715883678</v>
      </c>
      <c r="F38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43432.548611111109</v>
      </c>
      <c r="G380" s="6">
        <f>Table1689106[[#This Row],[Mean Value]]+$P$2</f>
        <v>3.5288202493345455</v>
      </c>
      <c r="H380" s="6">
        <f>Table1689106[[#This Row],[Mean Value]]-$P$2</f>
        <v>3.4790678938421902</v>
      </c>
      <c r="I380" s="26">
        <f>Table1689106[[#This Row],[Mean Value]]+$Q$2</f>
        <v>3.5536964270807236</v>
      </c>
      <c r="J380" s="26">
        <f>Table1689106[[#This Row],[Mean Value]]-($Q$2)</f>
        <v>3.4541917160960121</v>
      </c>
      <c r="K380" s="8">
        <f>Table1689106[[#This Row],[Mean Value]]+$R$2</f>
        <v>3.5785726048269013</v>
      </c>
      <c r="L380" s="9">
        <f>Table1689106[[#This Row],[Mean Value]]-$R$2</f>
        <v>3.4293155383498344</v>
      </c>
      <c r="M380" s="23" t="str">
        <f t="array" ref="M380">IF(OR(D380&lt;$Z$2, D380&gt;$Y$2), "Yes", "No")</f>
        <v>No</v>
      </c>
      <c r="N380" s="3"/>
      <c r="V380"/>
      <c r="W380"/>
      <c r="Z380"/>
      <c r="AB380"/>
    </row>
    <row r="381" spans="1:28" x14ac:dyDescent="0.25">
      <c r="A381" s="2">
        <v>43432</v>
      </c>
      <c r="B381" s="17">
        <v>1402</v>
      </c>
      <c r="C381" s="21" t="s">
        <v>30</v>
      </c>
      <c r="D381" s="25">
        <v>3.49</v>
      </c>
      <c r="E381" s="22">
        <f t="shared" si="61"/>
        <v>3.5039440715883678</v>
      </c>
      <c r="F38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43432.584722222222</v>
      </c>
      <c r="G381" s="6">
        <f>Table1689106[[#This Row],[Mean Value]]+$P$2</f>
        <v>3.5288202493345455</v>
      </c>
      <c r="H381" s="6">
        <f>Table1689106[[#This Row],[Mean Value]]-$P$2</f>
        <v>3.4790678938421902</v>
      </c>
      <c r="I381" s="26">
        <f>Table1689106[[#This Row],[Mean Value]]+$Q$2</f>
        <v>3.5536964270807236</v>
      </c>
      <c r="J381" s="26">
        <f>Table1689106[[#This Row],[Mean Value]]-($Q$2)</f>
        <v>3.4541917160960121</v>
      </c>
      <c r="K381" s="8">
        <f>Table1689106[[#This Row],[Mean Value]]+$R$2</f>
        <v>3.5785726048269013</v>
      </c>
      <c r="L381" s="9">
        <f>Table1689106[[#This Row],[Mean Value]]-$R$2</f>
        <v>3.4293155383498344</v>
      </c>
      <c r="M381" s="23" t="str">
        <f t="array" ref="M381">IF(OR(D381&lt;$Z$2, D381&gt;$Y$2), "Yes", "No")</f>
        <v>No</v>
      </c>
      <c r="N381" s="3"/>
      <c r="V381"/>
      <c r="W381"/>
      <c r="Z381"/>
      <c r="AB381"/>
    </row>
    <row r="382" spans="1:28" x14ac:dyDescent="0.25">
      <c r="A382" s="2">
        <v>43432</v>
      </c>
      <c r="B382" s="17">
        <v>1449</v>
      </c>
      <c r="C382" s="21" t="s">
        <v>48</v>
      </c>
      <c r="D382" s="25">
        <v>3.49</v>
      </c>
      <c r="E382" s="22">
        <f t="shared" ref="E382:E388" si="62">$O$2</f>
        <v>3.5039440715883678</v>
      </c>
      <c r="F38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43432.617361111108</v>
      </c>
      <c r="G382" s="6">
        <f>Table1689106[[#This Row],[Mean Value]]+$P$2</f>
        <v>3.5288202493345455</v>
      </c>
      <c r="H382" s="6">
        <f>Table1689106[[#This Row],[Mean Value]]-$P$2</f>
        <v>3.4790678938421902</v>
      </c>
      <c r="I382" s="26">
        <f>Table1689106[[#This Row],[Mean Value]]+$Q$2</f>
        <v>3.5536964270807236</v>
      </c>
      <c r="J382" s="26">
        <f>Table1689106[[#This Row],[Mean Value]]-($Q$2)</f>
        <v>3.4541917160960121</v>
      </c>
      <c r="K382" s="8">
        <f>Table1689106[[#This Row],[Mean Value]]+$R$2</f>
        <v>3.5785726048269013</v>
      </c>
      <c r="L382" s="9">
        <f>Table1689106[[#This Row],[Mean Value]]-$R$2</f>
        <v>3.4293155383498344</v>
      </c>
      <c r="M382" s="23" t="str">
        <f t="array" ref="M382">IF(OR(D382&lt;$Z$2, D382&gt;$Y$2), "Yes", "No")</f>
        <v>No</v>
      </c>
      <c r="N382" s="3"/>
      <c r="V382"/>
      <c r="W382"/>
      <c r="Z382"/>
      <c r="AB382"/>
    </row>
    <row r="383" spans="1:28" x14ac:dyDescent="0.25">
      <c r="A383" s="2">
        <v>43432</v>
      </c>
      <c r="B383" s="17">
        <v>1529</v>
      </c>
      <c r="C383" s="21" t="s">
        <v>30</v>
      </c>
      <c r="D383" s="25">
        <v>3.48</v>
      </c>
      <c r="E383" s="22">
        <f t="shared" si="62"/>
        <v>3.5039440715883678</v>
      </c>
      <c r="F38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43432.645138888889</v>
      </c>
      <c r="G383" s="6">
        <f>Table1689106[[#This Row],[Mean Value]]+$P$2</f>
        <v>3.5288202493345455</v>
      </c>
      <c r="H383" s="6">
        <f>Table1689106[[#This Row],[Mean Value]]-$P$2</f>
        <v>3.4790678938421902</v>
      </c>
      <c r="I383" s="26">
        <f>Table1689106[[#This Row],[Mean Value]]+$Q$2</f>
        <v>3.5536964270807236</v>
      </c>
      <c r="J383" s="26">
        <f>Table1689106[[#This Row],[Mean Value]]-($Q$2)</f>
        <v>3.4541917160960121</v>
      </c>
      <c r="K383" s="8">
        <f>Table1689106[[#This Row],[Mean Value]]+$R$2</f>
        <v>3.5785726048269013</v>
      </c>
      <c r="L383" s="9">
        <f>Table1689106[[#This Row],[Mean Value]]-$R$2</f>
        <v>3.4293155383498344</v>
      </c>
      <c r="M383" s="23" t="str">
        <f t="array" ref="M383">IF(OR(D383&lt;$Z$2, D383&gt;$Y$2), "Yes", "No")</f>
        <v>No</v>
      </c>
      <c r="N383" s="3"/>
      <c r="V383"/>
      <c r="W383"/>
      <c r="Z383"/>
      <c r="AB383"/>
    </row>
    <row r="384" spans="1:28" x14ac:dyDescent="0.25">
      <c r="A384" s="2">
        <v>43432</v>
      </c>
      <c r="B384" s="17">
        <v>1540</v>
      </c>
      <c r="C384" s="21" t="s">
        <v>46</v>
      </c>
      <c r="D384" s="25">
        <v>3.46</v>
      </c>
      <c r="E384" s="22">
        <f t="shared" si="62"/>
        <v>3.5039440715883678</v>
      </c>
      <c r="F38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43432.652777777781</v>
      </c>
      <c r="G384" s="6">
        <f>Table1689106[[#This Row],[Mean Value]]+$P$2</f>
        <v>3.5288202493345455</v>
      </c>
      <c r="H384" s="6">
        <f>Table1689106[[#This Row],[Mean Value]]-$P$2</f>
        <v>3.4790678938421902</v>
      </c>
      <c r="I384" s="26">
        <f>Table1689106[[#This Row],[Mean Value]]+$Q$2</f>
        <v>3.5536964270807236</v>
      </c>
      <c r="J384" s="26">
        <f>Table1689106[[#This Row],[Mean Value]]-($Q$2)</f>
        <v>3.4541917160960121</v>
      </c>
      <c r="K384" s="8">
        <f>Table1689106[[#This Row],[Mean Value]]+$R$2</f>
        <v>3.5785726048269013</v>
      </c>
      <c r="L384" s="9">
        <f>Table1689106[[#This Row],[Mean Value]]-$R$2</f>
        <v>3.4293155383498344</v>
      </c>
      <c r="M384" s="23" t="str">
        <f t="array" ref="M384">IF(OR(D384&lt;$Z$2, D384&gt;$Y$2), "Yes", "No")</f>
        <v>No</v>
      </c>
      <c r="N384" s="3"/>
      <c r="V384"/>
      <c r="W384"/>
      <c r="Z384"/>
      <c r="AB384"/>
    </row>
    <row r="385" spans="1:28" x14ac:dyDescent="0.25">
      <c r="A385" s="2">
        <v>43432</v>
      </c>
      <c r="B385" s="17">
        <v>1653</v>
      </c>
      <c r="C385" s="21" t="s">
        <v>27</v>
      </c>
      <c r="D385" s="25">
        <v>3.51</v>
      </c>
      <c r="E385" s="22">
        <f t="shared" si="62"/>
        <v>3.5039440715883678</v>
      </c>
      <c r="F38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43432.703472222223</v>
      </c>
      <c r="G385" s="6">
        <f>Table1689106[[#This Row],[Mean Value]]+$P$2</f>
        <v>3.5288202493345455</v>
      </c>
      <c r="H385" s="6">
        <f>Table1689106[[#This Row],[Mean Value]]-$P$2</f>
        <v>3.4790678938421902</v>
      </c>
      <c r="I385" s="26">
        <f>Table1689106[[#This Row],[Mean Value]]+$Q$2</f>
        <v>3.5536964270807236</v>
      </c>
      <c r="J385" s="26">
        <f>Table1689106[[#This Row],[Mean Value]]-($Q$2)</f>
        <v>3.4541917160960121</v>
      </c>
      <c r="K385" s="8">
        <f>Table1689106[[#This Row],[Mean Value]]+$R$2</f>
        <v>3.5785726048269013</v>
      </c>
      <c r="L385" s="9">
        <f>Table1689106[[#This Row],[Mean Value]]-$R$2</f>
        <v>3.4293155383498344</v>
      </c>
      <c r="M385" s="23" t="str">
        <f t="array" ref="M385">IF(OR(D385&lt;$Z$2, D385&gt;$Y$2), "Yes", "No")</f>
        <v>No</v>
      </c>
      <c r="N385" s="3"/>
      <c r="V385"/>
      <c r="W385"/>
      <c r="Z385"/>
      <c r="AB385"/>
    </row>
    <row r="386" spans="1:28" x14ac:dyDescent="0.25">
      <c r="A386" s="2">
        <v>43432</v>
      </c>
      <c r="B386" s="17">
        <v>1935</v>
      </c>
      <c r="C386" s="21" t="s">
        <v>46</v>
      </c>
      <c r="D386" s="25">
        <v>3.51</v>
      </c>
      <c r="E386" s="22">
        <f t="shared" si="62"/>
        <v>3.5039440715883678</v>
      </c>
      <c r="F38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43432.815972222219</v>
      </c>
      <c r="G386" s="6">
        <f>Table1689106[[#This Row],[Mean Value]]+$P$2</f>
        <v>3.5288202493345455</v>
      </c>
      <c r="H386" s="6">
        <f>Table1689106[[#This Row],[Mean Value]]-$P$2</f>
        <v>3.4790678938421902</v>
      </c>
      <c r="I386" s="26">
        <f>Table1689106[[#This Row],[Mean Value]]+$Q$2</f>
        <v>3.5536964270807236</v>
      </c>
      <c r="J386" s="26">
        <f>Table1689106[[#This Row],[Mean Value]]-($Q$2)</f>
        <v>3.4541917160960121</v>
      </c>
      <c r="K386" s="8">
        <f>Table1689106[[#This Row],[Mean Value]]+$R$2</f>
        <v>3.5785726048269013</v>
      </c>
      <c r="L386" s="9">
        <f>Table1689106[[#This Row],[Mean Value]]-$R$2</f>
        <v>3.4293155383498344</v>
      </c>
      <c r="M386" s="23" t="str">
        <f t="array" ref="M386">IF(OR(D386&lt;$Z$2, D386&gt;$Y$2), "Yes", "No")</f>
        <v>No</v>
      </c>
      <c r="N386" s="3"/>
      <c r="V386"/>
      <c r="W386"/>
      <c r="Z386"/>
      <c r="AB386"/>
    </row>
    <row r="387" spans="1:28" x14ac:dyDescent="0.25">
      <c r="A387" s="2">
        <v>43433</v>
      </c>
      <c r="B387" s="17">
        <v>630</v>
      </c>
      <c r="C387" s="21" t="s">
        <v>34</v>
      </c>
      <c r="D387" s="25">
        <v>3.51</v>
      </c>
      <c r="E387" s="22">
        <f t="shared" si="62"/>
        <v>3.5039440715883678</v>
      </c>
      <c r="F38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43433.270833333336</v>
      </c>
      <c r="G387" s="6">
        <f>Table1689106[[#This Row],[Mean Value]]+$P$2</f>
        <v>3.5288202493345455</v>
      </c>
      <c r="H387" s="6">
        <f>Table1689106[[#This Row],[Mean Value]]-$P$2</f>
        <v>3.4790678938421902</v>
      </c>
      <c r="I387" s="26">
        <f>Table1689106[[#This Row],[Mean Value]]+$Q$2</f>
        <v>3.5536964270807236</v>
      </c>
      <c r="J387" s="26">
        <f>Table1689106[[#This Row],[Mean Value]]-($Q$2)</f>
        <v>3.4541917160960121</v>
      </c>
      <c r="K387" s="8">
        <f>Table1689106[[#This Row],[Mean Value]]+$R$2</f>
        <v>3.5785726048269013</v>
      </c>
      <c r="L387" s="9">
        <f>Table1689106[[#This Row],[Mean Value]]-$R$2</f>
        <v>3.4293155383498344</v>
      </c>
      <c r="M387" s="23" t="str">
        <f t="array" ref="M387">IF(OR(D387&lt;$Z$2, D387&gt;$Y$2), "Yes", "No")</f>
        <v>No</v>
      </c>
      <c r="N387" s="3"/>
      <c r="V387"/>
      <c r="W387"/>
      <c r="Z387"/>
      <c r="AB387"/>
    </row>
    <row r="388" spans="1:28" x14ac:dyDescent="0.25">
      <c r="A388" s="2">
        <v>43433</v>
      </c>
      <c r="B388" s="17">
        <v>740</v>
      </c>
      <c r="C388" s="21" t="s">
        <v>34</v>
      </c>
      <c r="D388" s="25">
        <v>3.51</v>
      </c>
      <c r="E388" s="22">
        <f t="shared" si="62"/>
        <v>3.5039440715883678</v>
      </c>
      <c r="F38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43433.319444444445</v>
      </c>
      <c r="G388" s="6">
        <f>Table1689106[[#This Row],[Mean Value]]+$P$2</f>
        <v>3.5288202493345455</v>
      </c>
      <c r="H388" s="6">
        <f>Table1689106[[#This Row],[Mean Value]]-$P$2</f>
        <v>3.4790678938421902</v>
      </c>
      <c r="I388" s="26">
        <f>Table1689106[[#This Row],[Mean Value]]+$Q$2</f>
        <v>3.5536964270807236</v>
      </c>
      <c r="J388" s="26">
        <f>Table1689106[[#This Row],[Mean Value]]-($Q$2)</f>
        <v>3.4541917160960121</v>
      </c>
      <c r="K388" s="8">
        <f>Table1689106[[#This Row],[Mean Value]]+$R$2</f>
        <v>3.5785726048269013</v>
      </c>
      <c r="L388" s="9">
        <f>Table1689106[[#This Row],[Mean Value]]-$R$2</f>
        <v>3.4293155383498344</v>
      </c>
      <c r="M388" s="23" t="str">
        <f t="array" ref="M388">IF(OR(D388&lt;$Z$2, D388&gt;$Y$2), "Yes", "No")</f>
        <v>No</v>
      </c>
      <c r="N388" s="3"/>
      <c r="V388"/>
      <c r="W388"/>
      <c r="Z388"/>
      <c r="AB388"/>
    </row>
    <row r="389" spans="1:28" x14ac:dyDescent="0.25">
      <c r="A389" s="2">
        <v>43433</v>
      </c>
      <c r="B389" s="17">
        <v>800</v>
      </c>
      <c r="C389" s="21" t="s">
        <v>34</v>
      </c>
      <c r="D389" s="25">
        <v>3.52</v>
      </c>
      <c r="E389" s="22">
        <f t="shared" ref="E389:E394" si="63">$O$2</f>
        <v>3.5039440715883678</v>
      </c>
      <c r="F38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43433.333333333336</v>
      </c>
      <c r="G389" s="6">
        <f>Table1689106[[#This Row],[Mean Value]]+$P$2</f>
        <v>3.5288202493345455</v>
      </c>
      <c r="H389" s="6">
        <f>Table1689106[[#This Row],[Mean Value]]-$P$2</f>
        <v>3.4790678938421902</v>
      </c>
      <c r="I389" s="26">
        <f>Table1689106[[#This Row],[Mean Value]]+$Q$2</f>
        <v>3.5536964270807236</v>
      </c>
      <c r="J389" s="26">
        <f>Table1689106[[#This Row],[Mean Value]]-($Q$2)</f>
        <v>3.4541917160960121</v>
      </c>
      <c r="K389" s="8">
        <f>Table1689106[[#This Row],[Mean Value]]+$R$2</f>
        <v>3.5785726048269013</v>
      </c>
      <c r="L389" s="9">
        <f>Table1689106[[#This Row],[Mean Value]]-$R$2</f>
        <v>3.4293155383498344</v>
      </c>
      <c r="M389" s="23" t="str">
        <f t="array" ref="M389">IF(OR(D389&lt;$Z$2, D389&gt;$Y$2), "Yes", "No")</f>
        <v>No</v>
      </c>
      <c r="N389" s="3"/>
      <c r="V389"/>
      <c r="W389"/>
      <c r="Z389"/>
      <c r="AB389"/>
    </row>
    <row r="390" spans="1:28" x14ac:dyDescent="0.25">
      <c r="A390" s="2">
        <v>43433</v>
      </c>
      <c r="B390" s="17">
        <v>1000</v>
      </c>
      <c r="C390" s="21" t="s">
        <v>31</v>
      </c>
      <c r="D390" s="25">
        <v>3.53</v>
      </c>
      <c r="E390" s="22">
        <f t="shared" si="63"/>
        <v>3.5039440715883678</v>
      </c>
      <c r="F39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43433.416666666664</v>
      </c>
      <c r="G390" s="6">
        <f>Table1689106[[#This Row],[Mean Value]]+$P$2</f>
        <v>3.5288202493345455</v>
      </c>
      <c r="H390" s="6">
        <f>Table1689106[[#This Row],[Mean Value]]-$P$2</f>
        <v>3.4790678938421902</v>
      </c>
      <c r="I390" s="26">
        <f>Table1689106[[#This Row],[Mean Value]]+$Q$2</f>
        <v>3.5536964270807236</v>
      </c>
      <c r="J390" s="26">
        <f>Table1689106[[#This Row],[Mean Value]]-($Q$2)</f>
        <v>3.4541917160960121</v>
      </c>
      <c r="K390" s="8">
        <f>Table1689106[[#This Row],[Mean Value]]+$R$2</f>
        <v>3.5785726048269013</v>
      </c>
      <c r="L390" s="9">
        <f>Table1689106[[#This Row],[Mean Value]]-$R$2</f>
        <v>3.4293155383498344</v>
      </c>
      <c r="M390" s="23" t="str">
        <f t="array" ref="M390">IF(OR(D390&lt;$Z$2, D390&gt;$Y$2), "Yes", "No")</f>
        <v>No</v>
      </c>
      <c r="N390" s="3"/>
      <c r="V390"/>
      <c r="W390"/>
      <c r="Z390"/>
      <c r="AB390"/>
    </row>
    <row r="391" spans="1:28" x14ac:dyDescent="0.25">
      <c r="A391" s="2">
        <v>43433</v>
      </c>
      <c r="B391" s="17">
        <v>1035</v>
      </c>
      <c r="C391" s="21" t="s">
        <v>35</v>
      </c>
      <c r="D391" s="25">
        <v>3.51</v>
      </c>
      <c r="E391" s="22">
        <f t="shared" si="63"/>
        <v>3.5039440715883678</v>
      </c>
      <c r="F39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43433.440972222219</v>
      </c>
      <c r="G391" s="6">
        <f>Table1689106[[#This Row],[Mean Value]]+$P$2</f>
        <v>3.5288202493345455</v>
      </c>
      <c r="H391" s="6">
        <f>Table1689106[[#This Row],[Mean Value]]-$P$2</f>
        <v>3.4790678938421902</v>
      </c>
      <c r="I391" s="26">
        <f>Table1689106[[#This Row],[Mean Value]]+$Q$2</f>
        <v>3.5536964270807236</v>
      </c>
      <c r="J391" s="26">
        <f>Table1689106[[#This Row],[Mean Value]]-($Q$2)</f>
        <v>3.4541917160960121</v>
      </c>
      <c r="K391" s="8">
        <f>Table1689106[[#This Row],[Mean Value]]+$R$2</f>
        <v>3.5785726048269013</v>
      </c>
      <c r="L391" s="9">
        <f>Table1689106[[#This Row],[Mean Value]]-$R$2</f>
        <v>3.4293155383498344</v>
      </c>
      <c r="M391" s="23" t="str">
        <f t="array" ref="M391">IF(OR(D391&lt;$Z$2, D391&gt;$Y$2), "Yes", "No")</f>
        <v>No</v>
      </c>
      <c r="N391" s="3"/>
      <c r="V391"/>
      <c r="W391"/>
      <c r="Z391"/>
      <c r="AB391"/>
    </row>
    <row r="392" spans="1:28" x14ac:dyDescent="0.25">
      <c r="A392" s="2">
        <v>43433</v>
      </c>
      <c r="B392" s="17">
        <v>1214</v>
      </c>
      <c r="C392" s="21" t="s">
        <v>30</v>
      </c>
      <c r="D392" s="25">
        <v>3.5</v>
      </c>
      <c r="E392" s="22">
        <f t="shared" si="63"/>
        <v>3.5039440715883678</v>
      </c>
      <c r="F39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43433.509722222225</v>
      </c>
      <c r="G392" s="6">
        <f>Table1689106[[#This Row],[Mean Value]]+$P$2</f>
        <v>3.5288202493345455</v>
      </c>
      <c r="H392" s="6">
        <f>Table1689106[[#This Row],[Mean Value]]-$P$2</f>
        <v>3.4790678938421902</v>
      </c>
      <c r="I392" s="26">
        <f>Table1689106[[#This Row],[Mean Value]]+$Q$2</f>
        <v>3.5536964270807236</v>
      </c>
      <c r="J392" s="26">
        <f>Table1689106[[#This Row],[Mean Value]]-($Q$2)</f>
        <v>3.4541917160960121</v>
      </c>
      <c r="K392" s="8">
        <f>Table1689106[[#This Row],[Mean Value]]+$R$2</f>
        <v>3.5785726048269013</v>
      </c>
      <c r="L392" s="9">
        <f>Table1689106[[#This Row],[Mean Value]]-$R$2</f>
        <v>3.4293155383498344</v>
      </c>
      <c r="M392" s="23" t="str">
        <f t="array" ref="M392">IF(OR(D392&lt;$Z$2, D392&gt;$Y$2), "Yes", "No")</f>
        <v>No</v>
      </c>
      <c r="N392" s="3"/>
      <c r="V392"/>
      <c r="W392"/>
      <c r="Z392"/>
      <c r="AB392"/>
    </row>
    <row r="393" spans="1:28" x14ac:dyDescent="0.25">
      <c r="A393" s="2">
        <v>43433</v>
      </c>
      <c r="B393" s="17">
        <v>1334</v>
      </c>
      <c r="C393" s="21" t="s">
        <v>30</v>
      </c>
      <c r="D393" s="25">
        <v>3.5</v>
      </c>
      <c r="E393" s="22">
        <f t="shared" si="63"/>
        <v>3.5039440715883678</v>
      </c>
      <c r="F39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43433.56527777778</v>
      </c>
      <c r="G393" s="6">
        <f>Table1689106[[#This Row],[Mean Value]]+$P$2</f>
        <v>3.5288202493345455</v>
      </c>
      <c r="H393" s="6">
        <f>Table1689106[[#This Row],[Mean Value]]-$P$2</f>
        <v>3.4790678938421902</v>
      </c>
      <c r="I393" s="26">
        <f>Table1689106[[#This Row],[Mean Value]]+$Q$2</f>
        <v>3.5536964270807236</v>
      </c>
      <c r="J393" s="26">
        <f>Table1689106[[#This Row],[Mean Value]]-($Q$2)</f>
        <v>3.4541917160960121</v>
      </c>
      <c r="K393" s="8">
        <f>Table1689106[[#This Row],[Mean Value]]+$R$2</f>
        <v>3.5785726048269013</v>
      </c>
      <c r="L393" s="9">
        <f>Table1689106[[#This Row],[Mean Value]]-$R$2</f>
        <v>3.4293155383498344</v>
      </c>
      <c r="M393" s="23" t="str">
        <f t="array" ref="M393">IF(OR(D393&lt;$Z$2, D393&gt;$Y$2), "Yes", "No")</f>
        <v>No</v>
      </c>
      <c r="N393" s="3"/>
      <c r="V393"/>
      <c r="W393"/>
      <c r="Z393"/>
      <c r="AB393"/>
    </row>
    <row r="394" spans="1:28" x14ac:dyDescent="0.25">
      <c r="A394" s="2">
        <v>43433</v>
      </c>
      <c r="B394" s="17">
        <v>1417</v>
      </c>
      <c r="C394" s="21" t="s">
        <v>30</v>
      </c>
      <c r="D394" s="25">
        <v>3.49</v>
      </c>
      <c r="E394" s="22">
        <f t="shared" si="63"/>
        <v>3.5039440715883678</v>
      </c>
      <c r="F39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43433.595138888886</v>
      </c>
      <c r="G394" s="6">
        <f>Table1689106[[#This Row],[Mean Value]]+$P$2</f>
        <v>3.5288202493345455</v>
      </c>
      <c r="H394" s="6">
        <f>Table1689106[[#This Row],[Mean Value]]-$P$2</f>
        <v>3.4790678938421902</v>
      </c>
      <c r="I394" s="26">
        <f>Table1689106[[#This Row],[Mean Value]]+$Q$2</f>
        <v>3.5536964270807236</v>
      </c>
      <c r="J394" s="26">
        <f>Table1689106[[#This Row],[Mean Value]]-($Q$2)</f>
        <v>3.4541917160960121</v>
      </c>
      <c r="K394" s="8">
        <f>Table1689106[[#This Row],[Mean Value]]+$R$2</f>
        <v>3.5785726048269013</v>
      </c>
      <c r="L394" s="9">
        <f>Table1689106[[#This Row],[Mean Value]]-$R$2</f>
        <v>3.4293155383498344</v>
      </c>
      <c r="M394" s="23" t="str">
        <f t="array" ref="M394">IF(OR(D394&lt;$Z$2, D394&gt;$Y$2), "Yes", "No")</f>
        <v>No</v>
      </c>
      <c r="N394" s="3"/>
      <c r="V394"/>
      <c r="W394"/>
      <c r="Z394"/>
      <c r="AB394"/>
    </row>
    <row r="395" spans="1:28" x14ac:dyDescent="0.25">
      <c r="A395" s="2">
        <v>43433</v>
      </c>
      <c r="B395" s="17">
        <v>1553</v>
      </c>
      <c r="C395" s="21" t="s">
        <v>30</v>
      </c>
      <c r="D395" s="25">
        <v>3.5</v>
      </c>
      <c r="E395" s="22">
        <f t="shared" ref="E395:E401" si="64">$O$2</f>
        <v>3.5039440715883678</v>
      </c>
      <c r="F39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43433.661805555559</v>
      </c>
      <c r="G395" s="6">
        <f>Table1689106[[#This Row],[Mean Value]]+$P$2</f>
        <v>3.5288202493345455</v>
      </c>
      <c r="H395" s="6">
        <f>Table1689106[[#This Row],[Mean Value]]-$P$2</f>
        <v>3.4790678938421902</v>
      </c>
      <c r="I395" s="26">
        <f>Table1689106[[#This Row],[Mean Value]]+$Q$2</f>
        <v>3.5536964270807236</v>
      </c>
      <c r="J395" s="26">
        <f>Table1689106[[#This Row],[Mean Value]]-($Q$2)</f>
        <v>3.4541917160960121</v>
      </c>
      <c r="K395" s="8">
        <f>Table1689106[[#This Row],[Mean Value]]+$R$2</f>
        <v>3.5785726048269013</v>
      </c>
      <c r="L395" s="9">
        <f>Table1689106[[#This Row],[Mean Value]]-$R$2</f>
        <v>3.4293155383498344</v>
      </c>
      <c r="M395" s="23" t="str">
        <f t="array" ref="M395">IF(OR(D395&lt;$Z$2, D395&gt;$Y$2), "Yes", "No")</f>
        <v>No</v>
      </c>
      <c r="N395" s="3"/>
      <c r="V395"/>
      <c r="W395"/>
      <c r="Z395"/>
      <c r="AB395"/>
    </row>
    <row r="396" spans="1:28" x14ac:dyDescent="0.25">
      <c r="A396" s="2">
        <v>43433</v>
      </c>
      <c r="B396" s="17">
        <v>1638</v>
      </c>
      <c r="C396" s="21" t="s">
        <v>50</v>
      </c>
      <c r="D396" s="25">
        <v>3.49</v>
      </c>
      <c r="E396" s="22">
        <f t="shared" si="64"/>
        <v>3.5039440715883678</v>
      </c>
      <c r="F39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43433.693055555559</v>
      </c>
      <c r="G396" s="6">
        <f>Table1689106[[#This Row],[Mean Value]]+$P$2</f>
        <v>3.5288202493345455</v>
      </c>
      <c r="H396" s="6">
        <f>Table1689106[[#This Row],[Mean Value]]-$P$2</f>
        <v>3.4790678938421902</v>
      </c>
      <c r="I396" s="26">
        <f>Table1689106[[#This Row],[Mean Value]]+$Q$2</f>
        <v>3.5536964270807236</v>
      </c>
      <c r="J396" s="26">
        <f>Table1689106[[#This Row],[Mean Value]]-($Q$2)</f>
        <v>3.4541917160960121</v>
      </c>
      <c r="K396" s="8">
        <f>Table1689106[[#This Row],[Mean Value]]+$R$2</f>
        <v>3.5785726048269013</v>
      </c>
      <c r="L396" s="9">
        <f>Table1689106[[#This Row],[Mean Value]]-$R$2</f>
        <v>3.4293155383498344</v>
      </c>
      <c r="M396" s="23" t="str">
        <f t="array" ref="M396">IF(OR(D396&lt;$Z$2, D396&gt;$Y$2), "Yes", "No")</f>
        <v>No</v>
      </c>
      <c r="N396" s="3"/>
      <c r="V396"/>
      <c r="W396"/>
      <c r="Z396"/>
      <c r="AB396"/>
    </row>
    <row r="397" spans="1:28" x14ac:dyDescent="0.25">
      <c r="A397" s="2">
        <v>43433</v>
      </c>
      <c r="B397" s="17">
        <v>1736</v>
      </c>
      <c r="C397" s="21" t="s">
        <v>30</v>
      </c>
      <c r="D397" s="25">
        <v>3.47</v>
      </c>
      <c r="E397" s="22">
        <f t="shared" si="64"/>
        <v>3.5039440715883678</v>
      </c>
      <c r="F39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43433.73333333333</v>
      </c>
      <c r="G397" s="6">
        <f>Table1689106[[#This Row],[Mean Value]]+$P$2</f>
        <v>3.5288202493345455</v>
      </c>
      <c r="H397" s="6">
        <f>Table1689106[[#This Row],[Mean Value]]-$P$2</f>
        <v>3.4790678938421902</v>
      </c>
      <c r="I397" s="26">
        <f>Table1689106[[#This Row],[Mean Value]]+$Q$2</f>
        <v>3.5536964270807236</v>
      </c>
      <c r="J397" s="26">
        <f>Table1689106[[#This Row],[Mean Value]]-($Q$2)</f>
        <v>3.4541917160960121</v>
      </c>
      <c r="K397" s="8">
        <f>Table1689106[[#This Row],[Mean Value]]+$R$2</f>
        <v>3.5785726048269013</v>
      </c>
      <c r="L397" s="9">
        <f>Table1689106[[#This Row],[Mean Value]]-$R$2</f>
        <v>3.4293155383498344</v>
      </c>
      <c r="M397" s="23" t="str">
        <f t="array" ref="M397">IF(OR(D397&lt;$Z$2, D397&gt;$Y$2), "Yes", "No")</f>
        <v>No</v>
      </c>
      <c r="N397" s="3"/>
      <c r="V397"/>
      <c r="W397"/>
      <c r="Z397"/>
      <c r="AB397"/>
    </row>
    <row r="398" spans="1:28" x14ac:dyDescent="0.25">
      <c r="A398" s="2">
        <v>43434</v>
      </c>
      <c r="B398" s="17">
        <v>630</v>
      </c>
      <c r="C398" s="21" t="s">
        <v>34</v>
      </c>
      <c r="D398" s="25">
        <v>3.52</v>
      </c>
      <c r="E398" s="22">
        <f t="shared" si="64"/>
        <v>3.5039440715883678</v>
      </c>
      <c r="F39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43434.270833333336</v>
      </c>
      <c r="G398" s="6">
        <f>Table1689106[[#This Row],[Mean Value]]+$P$2</f>
        <v>3.5288202493345455</v>
      </c>
      <c r="H398" s="6">
        <f>Table1689106[[#This Row],[Mean Value]]-$P$2</f>
        <v>3.4790678938421902</v>
      </c>
      <c r="I398" s="26">
        <f>Table1689106[[#This Row],[Mean Value]]+$Q$2</f>
        <v>3.5536964270807236</v>
      </c>
      <c r="J398" s="26">
        <f>Table1689106[[#This Row],[Mean Value]]-($Q$2)</f>
        <v>3.4541917160960121</v>
      </c>
      <c r="K398" s="8">
        <f>Table1689106[[#This Row],[Mean Value]]+$R$2</f>
        <v>3.5785726048269013</v>
      </c>
      <c r="L398" s="9">
        <f>Table1689106[[#This Row],[Mean Value]]-$R$2</f>
        <v>3.4293155383498344</v>
      </c>
      <c r="M398" s="23" t="str">
        <f t="array" ref="M398">IF(OR(D398&lt;$Z$2, D398&gt;$Y$2), "Yes", "No")</f>
        <v>No</v>
      </c>
      <c r="N398" s="3"/>
      <c r="V398"/>
      <c r="W398"/>
      <c r="Z398"/>
      <c r="AB398"/>
    </row>
    <row r="399" spans="1:28" x14ac:dyDescent="0.25">
      <c r="A399" s="2">
        <v>43434</v>
      </c>
      <c r="B399" s="17">
        <v>750</v>
      </c>
      <c r="C399" s="21" t="s">
        <v>34</v>
      </c>
      <c r="D399" s="25">
        <v>3.52</v>
      </c>
      <c r="E399" s="22">
        <f t="shared" si="64"/>
        <v>3.5039440715883678</v>
      </c>
      <c r="F39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43434.326388888891</v>
      </c>
      <c r="G399" s="6">
        <f>Table1689106[[#This Row],[Mean Value]]+$P$2</f>
        <v>3.5288202493345455</v>
      </c>
      <c r="H399" s="6">
        <f>Table1689106[[#This Row],[Mean Value]]-$P$2</f>
        <v>3.4790678938421902</v>
      </c>
      <c r="I399" s="26">
        <f>Table1689106[[#This Row],[Mean Value]]+$Q$2</f>
        <v>3.5536964270807236</v>
      </c>
      <c r="J399" s="26">
        <f>Table1689106[[#This Row],[Mean Value]]-($Q$2)</f>
        <v>3.4541917160960121</v>
      </c>
      <c r="K399" s="8">
        <f>Table1689106[[#This Row],[Mean Value]]+$R$2</f>
        <v>3.5785726048269013</v>
      </c>
      <c r="L399" s="9">
        <f>Table1689106[[#This Row],[Mean Value]]-$R$2</f>
        <v>3.4293155383498344</v>
      </c>
      <c r="M399" s="23" t="str">
        <f t="array" ref="M399">IF(OR(D399&lt;$Z$2, D399&gt;$Y$2), "Yes", "No")</f>
        <v>No</v>
      </c>
      <c r="N399" s="3"/>
      <c r="V399"/>
      <c r="W399"/>
      <c r="Z399"/>
      <c r="AB399"/>
    </row>
    <row r="400" spans="1:28" x14ac:dyDescent="0.25">
      <c r="A400" s="2">
        <v>43434</v>
      </c>
      <c r="B400" s="17">
        <v>940</v>
      </c>
      <c r="C400" s="21" t="s">
        <v>40</v>
      </c>
      <c r="D400" s="25">
        <v>3.51</v>
      </c>
      <c r="E400" s="22">
        <f t="shared" si="64"/>
        <v>3.5039440715883678</v>
      </c>
      <c r="F40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43434.402777777781</v>
      </c>
      <c r="G400" s="6">
        <f>Table1689106[[#This Row],[Mean Value]]+$P$2</f>
        <v>3.5288202493345455</v>
      </c>
      <c r="H400" s="6">
        <f>Table1689106[[#This Row],[Mean Value]]-$P$2</f>
        <v>3.4790678938421902</v>
      </c>
      <c r="I400" s="26">
        <f>Table1689106[[#This Row],[Mean Value]]+$Q$2</f>
        <v>3.5536964270807236</v>
      </c>
      <c r="J400" s="26">
        <f>Table1689106[[#This Row],[Mean Value]]-($Q$2)</f>
        <v>3.4541917160960121</v>
      </c>
      <c r="K400" s="8">
        <f>Table1689106[[#This Row],[Mean Value]]+$R$2</f>
        <v>3.5785726048269013</v>
      </c>
      <c r="L400" s="9">
        <f>Table1689106[[#This Row],[Mean Value]]-$R$2</f>
        <v>3.4293155383498344</v>
      </c>
      <c r="M400" s="23" t="str">
        <f t="array" ref="M400">IF(OR(D400&lt;$Z$2, D400&gt;$Y$2), "Yes", "No")</f>
        <v>No</v>
      </c>
      <c r="N400" s="3"/>
      <c r="V400"/>
      <c r="W400"/>
      <c r="Z400"/>
      <c r="AB400"/>
    </row>
    <row r="401" spans="1:28" x14ac:dyDescent="0.25">
      <c r="A401" s="2">
        <v>43434</v>
      </c>
      <c r="B401" s="17">
        <v>1000</v>
      </c>
      <c r="C401" s="21" t="s">
        <v>40</v>
      </c>
      <c r="D401" s="25">
        <v>3.53</v>
      </c>
      <c r="E401" s="22">
        <f t="shared" si="64"/>
        <v>3.5039440715883678</v>
      </c>
      <c r="F40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43434.416666666664</v>
      </c>
      <c r="G401" s="6">
        <f>Table1689106[[#This Row],[Mean Value]]+$P$2</f>
        <v>3.5288202493345455</v>
      </c>
      <c r="H401" s="6">
        <f>Table1689106[[#This Row],[Mean Value]]-$P$2</f>
        <v>3.4790678938421902</v>
      </c>
      <c r="I401" s="26">
        <f>Table1689106[[#This Row],[Mean Value]]+$Q$2</f>
        <v>3.5536964270807236</v>
      </c>
      <c r="J401" s="26">
        <f>Table1689106[[#This Row],[Mean Value]]-($Q$2)</f>
        <v>3.4541917160960121</v>
      </c>
      <c r="K401" s="8">
        <f>Table1689106[[#This Row],[Mean Value]]+$R$2</f>
        <v>3.5785726048269013</v>
      </c>
      <c r="L401" s="9">
        <f>Table1689106[[#This Row],[Mean Value]]-$R$2</f>
        <v>3.4293155383498344</v>
      </c>
      <c r="M401" s="23" t="str">
        <f t="array" ref="M401">IF(OR(D401&lt;$Z$2, D401&gt;$Y$2), "Yes", "No")</f>
        <v>No</v>
      </c>
      <c r="N401" s="3"/>
      <c r="V401"/>
      <c r="W401"/>
      <c r="Z401"/>
      <c r="AB401"/>
    </row>
    <row r="402" spans="1:28" x14ac:dyDescent="0.25">
      <c r="A402" s="2">
        <v>43434</v>
      </c>
      <c r="B402" s="17">
        <v>1100</v>
      </c>
      <c r="C402" s="21" t="s">
        <v>34</v>
      </c>
      <c r="D402" s="25">
        <v>3.51</v>
      </c>
      <c r="E402" s="22">
        <f t="shared" ref="E402:E407" si="65">$O$2</f>
        <v>3.5039440715883678</v>
      </c>
      <c r="F40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43434.458333333336</v>
      </c>
      <c r="G402" s="6">
        <f>Table1689106[[#This Row],[Mean Value]]+$P$2</f>
        <v>3.5288202493345455</v>
      </c>
      <c r="H402" s="6">
        <f>Table1689106[[#This Row],[Mean Value]]-$P$2</f>
        <v>3.4790678938421902</v>
      </c>
      <c r="I402" s="26">
        <f>Table1689106[[#This Row],[Mean Value]]+$Q$2</f>
        <v>3.5536964270807236</v>
      </c>
      <c r="J402" s="26">
        <f>Table1689106[[#This Row],[Mean Value]]-($Q$2)</f>
        <v>3.4541917160960121</v>
      </c>
      <c r="K402" s="8">
        <f>Table1689106[[#This Row],[Mean Value]]+$R$2</f>
        <v>3.5785726048269013</v>
      </c>
      <c r="L402" s="9">
        <f>Table1689106[[#This Row],[Mean Value]]-$R$2</f>
        <v>3.4293155383498344</v>
      </c>
      <c r="M402" s="23" t="str">
        <f t="array" ref="M402">IF(OR(D402&lt;$Z$2, D402&gt;$Y$2), "Yes", "No")</f>
        <v>No</v>
      </c>
      <c r="N402" s="3"/>
      <c r="V402"/>
      <c r="W402"/>
      <c r="Z402"/>
      <c r="AB402"/>
    </row>
    <row r="403" spans="1:28" x14ac:dyDescent="0.25">
      <c r="A403" s="2">
        <v>43434</v>
      </c>
      <c r="B403" s="17">
        <v>1122</v>
      </c>
      <c r="C403" s="21" t="s">
        <v>30</v>
      </c>
      <c r="D403" s="25">
        <v>3.52</v>
      </c>
      <c r="E403" s="22">
        <f t="shared" si="65"/>
        <v>3.5039440715883678</v>
      </c>
      <c r="F40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43434.473611111112</v>
      </c>
      <c r="G403" s="6">
        <f>Table1689106[[#This Row],[Mean Value]]+$P$2</f>
        <v>3.5288202493345455</v>
      </c>
      <c r="H403" s="6">
        <f>Table1689106[[#This Row],[Mean Value]]-$P$2</f>
        <v>3.4790678938421902</v>
      </c>
      <c r="I403" s="26">
        <f>Table1689106[[#This Row],[Mean Value]]+$Q$2</f>
        <v>3.5536964270807236</v>
      </c>
      <c r="J403" s="26">
        <f>Table1689106[[#This Row],[Mean Value]]-($Q$2)</f>
        <v>3.4541917160960121</v>
      </c>
      <c r="K403" s="8">
        <f>Table1689106[[#This Row],[Mean Value]]+$R$2</f>
        <v>3.5785726048269013</v>
      </c>
      <c r="L403" s="9">
        <f>Table1689106[[#This Row],[Mean Value]]-$R$2</f>
        <v>3.4293155383498344</v>
      </c>
      <c r="M403" s="23" t="str">
        <f t="array" ref="M403">IF(OR(D403&lt;$Z$2, D403&gt;$Y$2), "Yes", "No")</f>
        <v>No</v>
      </c>
      <c r="N403" s="3"/>
      <c r="V403"/>
      <c r="W403"/>
      <c r="Z403"/>
      <c r="AB403"/>
    </row>
    <row r="404" spans="1:28" x14ac:dyDescent="0.25">
      <c r="A404" s="2">
        <v>43434</v>
      </c>
      <c r="B404" s="17">
        <v>1140</v>
      </c>
      <c r="C404" s="21" t="s">
        <v>40</v>
      </c>
      <c r="D404" s="25">
        <v>3.5</v>
      </c>
      <c r="E404" s="22">
        <f t="shared" si="65"/>
        <v>3.5039440715883678</v>
      </c>
      <c r="F40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43434.486111111109</v>
      </c>
      <c r="G404" s="6">
        <f>Table1689106[[#This Row],[Mean Value]]+$P$2</f>
        <v>3.5288202493345455</v>
      </c>
      <c r="H404" s="6">
        <f>Table1689106[[#This Row],[Mean Value]]-$P$2</f>
        <v>3.4790678938421902</v>
      </c>
      <c r="I404" s="26">
        <f>Table1689106[[#This Row],[Mean Value]]+$Q$2</f>
        <v>3.5536964270807236</v>
      </c>
      <c r="J404" s="26">
        <f>Table1689106[[#This Row],[Mean Value]]-($Q$2)</f>
        <v>3.4541917160960121</v>
      </c>
      <c r="K404" s="8">
        <f>Table1689106[[#This Row],[Mean Value]]+$R$2</f>
        <v>3.5785726048269013</v>
      </c>
      <c r="L404" s="9">
        <f>Table1689106[[#This Row],[Mean Value]]-$R$2</f>
        <v>3.4293155383498344</v>
      </c>
      <c r="M404" s="23" t="str">
        <f t="array" ref="M404">IF(OR(D404&lt;$Z$2, D404&gt;$Y$2), "Yes", "No")</f>
        <v>No</v>
      </c>
      <c r="N404" s="3"/>
      <c r="V404"/>
      <c r="W404"/>
      <c r="Z404"/>
      <c r="AB404"/>
    </row>
    <row r="405" spans="1:28" x14ac:dyDescent="0.25">
      <c r="A405" s="2">
        <v>43434</v>
      </c>
      <c r="B405" s="17">
        <v>1258</v>
      </c>
      <c r="C405" s="21" t="s">
        <v>30</v>
      </c>
      <c r="D405" s="25">
        <v>3.5</v>
      </c>
      <c r="E405" s="22">
        <f t="shared" si="65"/>
        <v>3.5039440715883678</v>
      </c>
      <c r="F40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43434.540277777778</v>
      </c>
      <c r="G405" s="6">
        <f>Table1689106[[#This Row],[Mean Value]]+$P$2</f>
        <v>3.5288202493345455</v>
      </c>
      <c r="H405" s="6">
        <f>Table1689106[[#This Row],[Mean Value]]-$P$2</f>
        <v>3.4790678938421902</v>
      </c>
      <c r="I405" s="26">
        <f>Table1689106[[#This Row],[Mean Value]]+$Q$2</f>
        <v>3.5536964270807236</v>
      </c>
      <c r="J405" s="26">
        <f>Table1689106[[#This Row],[Mean Value]]-($Q$2)</f>
        <v>3.4541917160960121</v>
      </c>
      <c r="K405" s="8">
        <f>Table1689106[[#This Row],[Mean Value]]+$R$2</f>
        <v>3.5785726048269013</v>
      </c>
      <c r="L405" s="9">
        <f>Table1689106[[#This Row],[Mean Value]]-$R$2</f>
        <v>3.4293155383498344</v>
      </c>
      <c r="M405" s="23" t="str">
        <f t="array" ref="M405">IF(OR(D405&lt;$Z$2, D405&gt;$Y$2), "Yes", "No")</f>
        <v>No</v>
      </c>
      <c r="N405" s="3"/>
      <c r="V405"/>
      <c r="W405"/>
      <c r="Z405"/>
      <c r="AB405"/>
    </row>
    <row r="406" spans="1:28" x14ac:dyDescent="0.25">
      <c r="A406" s="2">
        <v>43434</v>
      </c>
      <c r="B406" s="17">
        <v>1345</v>
      </c>
      <c r="C406" s="21" t="s">
        <v>40</v>
      </c>
      <c r="D406" s="25">
        <v>3.49</v>
      </c>
      <c r="E406" s="22">
        <f t="shared" si="65"/>
        <v>3.5039440715883678</v>
      </c>
      <c r="F40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43434.572916666664</v>
      </c>
      <c r="G406" s="6">
        <f>Table1689106[[#This Row],[Mean Value]]+$P$2</f>
        <v>3.5288202493345455</v>
      </c>
      <c r="H406" s="6">
        <f>Table1689106[[#This Row],[Mean Value]]-$P$2</f>
        <v>3.4790678938421902</v>
      </c>
      <c r="I406" s="26">
        <f>Table1689106[[#This Row],[Mean Value]]+$Q$2</f>
        <v>3.5536964270807236</v>
      </c>
      <c r="J406" s="26">
        <f>Table1689106[[#This Row],[Mean Value]]-($Q$2)</f>
        <v>3.4541917160960121</v>
      </c>
      <c r="K406" s="8">
        <f>Table1689106[[#This Row],[Mean Value]]+$R$2</f>
        <v>3.5785726048269013</v>
      </c>
      <c r="L406" s="9">
        <f>Table1689106[[#This Row],[Mean Value]]-$R$2</f>
        <v>3.4293155383498344</v>
      </c>
      <c r="M406" s="23" t="str">
        <f t="array" ref="M406">IF(OR(D406&lt;$Z$2, D406&gt;$Y$2), "Yes", "No")</f>
        <v>No</v>
      </c>
      <c r="N406" s="3"/>
      <c r="V406"/>
      <c r="W406"/>
      <c r="Z406"/>
      <c r="AB406"/>
    </row>
    <row r="407" spans="1:28" x14ac:dyDescent="0.25">
      <c r="A407" s="2">
        <v>43434</v>
      </c>
      <c r="B407" s="17">
        <v>1420</v>
      </c>
      <c r="C407" s="21" t="s">
        <v>40</v>
      </c>
      <c r="D407" s="25">
        <v>3.48</v>
      </c>
      <c r="E407" s="22">
        <f t="shared" si="65"/>
        <v>3.5039440715883678</v>
      </c>
      <c r="F40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43434.597222222219</v>
      </c>
      <c r="G407" s="6">
        <f>Table1689106[[#This Row],[Mean Value]]+$P$2</f>
        <v>3.5288202493345455</v>
      </c>
      <c r="H407" s="6">
        <f>Table1689106[[#This Row],[Mean Value]]-$P$2</f>
        <v>3.4790678938421902</v>
      </c>
      <c r="I407" s="26">
        <f>Table1689106[[#This Row],[Mean Value]]+$Q$2</f>
        <v>3.5536964270807236</v>
      </c>
      <c r="J407" s="26">
        <f>Table1689106[[#This Row],[Mean Value]]-($Q$2)</f>
        <v>3.4541917160960121</v>
      </c>
      <c r="K407" s="8">
        <f>Table1689106[[#This Row],[Mean Value]]+$R$2</f>
        <v>3.5785726048269013</v>
      </c>
      <c r="L407" s="9">
        <f>Table1689106[[#This Row],[Mean Value]]-$R$2</f>
        <v>3.4293155383498344</v>
      </c>
      <c r="M407" s="23" t="str">
        <f t="array" ref="M407">IF(OR(D407&lt;$Z$2, D407&gt;$Y$2), "Yes", "No")</f>
        <v>No</v>
      </c>
      <c r="N407" s="3"/>
      <c r="V407"/>
      <c r="W407"/>
      <c r="Z407"/>
      <c r="AB407"/>
    </row>
    <row r="408" spans="1:28" x14ac:dyDescent="0.25">
      <c r="A408" s="2">
        <v>43434</v>
      </c>
      <c r="B408" s="17">
        <v>1445</v>
      </c>
      <c r="C408" s="21" t="s">
        <v>46</v>
      </c>
      <c r="D408" s="25">
        <v>3.46</v>
      </c>
      <c r="E408" s="22">
        <f t="shared" ref="E408:E413" si="66">$O$2</f>
        <v>3.5039440715883678</v>
      </c>
      <c r="F40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43434.614583333336</v>
      </c>
      <c r="G408" s="6">
        <f>Table1689106[[#This Row],[Mean Value]]+$P$2</f>
        <v>3.5288202493345455</v>
      </c>
      <c r="H408" s="6">
        <f>Table1689106[[#This Row],[Mean Value]]-$P$2</f>
        <v>3.4790678938421902</v>
      </c>
      <c r="I408" s="26">
        <f>Table1689106[[#This Row],[Mean Value]]+$Q$2</f>
        <v>3.5536964270807236</v>
      </c>
      <c r="J408" s="26">
        <f>Table1689106[[#This Row],[Mean Value]]-($Q$2)</f>
        <v>3.4541917160960121</v>
      </c>
      <c r="K408" s="8">
        <f>Table1689106[[#This Row],[Mean Value]]+$R$2</f>
        <v>3.5785726048269013</v>
      </c>
      <c r="L408" s="9">
        <f>Table1689106[[#This Row],[Mean Value]]-$R$2</f>
        <v>3.4293155383498344</v>
      </c>
      <c r="M408" s="23" t="str">
        <f t="array" ref="M408">IF(OR(D408&lt;$Z$2, D408&gt;$Y$2), "Yes", "No")</f>
        <v>No</v>
      </c>
      <c r="N408" s="3"/>
      <c r="V408"/>
      <c r="W408"/>
      <c r="Z408"/>
      <c r="AB408"/>
    </row>
    <row r="409" spans="1:28" x14ac:dyDescent="0.25">
      <c r="A409" s="2">
        <v>43434</v>
      </c>
      <c r="B409" s="17">
        <v>1730</v>
      </c>
      <c r="C409" s="21" t="s">
        <v>46</v>
      </c>
      <c r="D409" s="25">
        <v>3.47</v>
      </c>
      <c r="E409" s="22">
        <f t="shared" si="66"/>
        <v>3.5039440715883678</v>
      </c>
      <c r="F40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43434.729166666664</v>
      </c>
      <c r="G409" s="6">
        <f>Table1689106[[#This Row],[Mean Value]]+$P$2</f>
        <v>3.5288202493345455</v>
      </c>
      <c r="H409" s="6">
        <f>Table1689106[[#This Row],[Mean Value]]-$P$2</f>
        <v>3.4790678938421902</v>
      </c>
      <c r="I409" s="26">
        <f>Table1689106[[#This Row],[Mean Value]]+$Q$2</f>
        <v>3.5536964270807236</v>
      </c>
      <c r="J409" s="26">
        <f>Table1689106[[#This Row],[Mean Value]]-($Q$2)</f>
        <v>3.4541917160960121</v>
      </c>
      <c r="K409" s="8">
        <f>Table1689106[[#This Row],[Mean Value]]+$R$2</f>
        <v>3.5785726048269013</v>
      </c>
      <c r="L409" s="9">
        <f>Table1689106[[#This Row],[Mean Value]]-$R$2</f>
        <v>3.4293155383498344</v>
      </c>
      <c r="M409" s="23" t="str">
        <f t="array" ref="M409">IF(OR(D409&lt;$Z$2, D409&gt;$Y$2), "Yes", "No")</f>
        <v>No</v>
      </c>
      <c r="N409" s="3"/>
      <c r="V409"/>
      <c r="W409"/>
      <c r="Z409"/>
      <c r="AB409"/>
    </row>
    <row r="410" spans="1:28" x14ac:dyDescent="0.25">
      <c r="A410" s="2">
        <v>43437</v>
      </c>
      <c r="B410" s="17">
        <v>815</v>
      </c>
      <c r="C410" s="21" t="s">
        <v>34</v>
      </c>
      <c r="D410" s="25">
        <v>3.51</v>
      </c>
      <c r="E410" s="22">
        <f t="shared" si="66"/>
        <v>3.5039440715883678</v>
      </c>
      <c r="F41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43437.34375</v>
      </c>
      <c r="G410" s="6">
        <f>Table1689106[[#This Row],[Mean Value]]+$P$2</f>
        <v>3.5288202493345455</v>
      </c>
      <c r="H410" s="6">
        <f>Table1689106[[#This Row],[Mean Value]]-$P$2</f>
        <v>3.4790678938421902</v>
      </c>
      <c r="I410" s="26">
        <f>Table1689106[[#This Row],[Mean Value]]+$Q$2</f>
        <v>3.5536964270807236</v>
      </c>
      <c r="J410" s="26">
        <f>Table1689106[[#This Row],[Mean Value]]-($Q$2)</f>
        <v>3.4541917160960121</v>
      </c>
      <c r="K410" s="8">
        <f>Table1689106[[#This Row],[Mean Value]]+$R$2</f>
        <v>3.5785726048269013</v>
      </c>
      <c r="L410" s="9">
        <f>Table1689106[[#This Row],[Mean Value]]-$R$2</f>
        <v>3.4293155383498344</v>
      </c>
      <c r="M410" s="23" t="str">
        <f t="array" ref="M410">IF(OR(D410&lt;$Z$2, D410&gt;$Y$2), "Yes", "No")</f>
        <v>No</v>
      </c>
      <c r="N410" s="3"/>
      <c r="V410"/>
      <c r="W410"/>
      <c r="AB410"/>
    </row>
    <row r="411" spans="1:28" x14ac:dyDescent="0.25">
      <c r="A411" s="2">
        <v>43437</v>
      </c>
      <c r="B411" s="17">
        <v>830</v>
      </c>
      <c r="C411" s="21" t="s">
        <v>27</v>
      </c>
      <c r="D411" s="25">
        <v>3.51</v>
      </c>
      <c r="E411" s="22">
        <f t="shared" si="66"/>
        <v>3.5039440715883678</v>
      </c>
      <c r="F41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43437.354166666664</v>
      </c>
      <c r="G411" s="6">
        <f>Table1689106[[#This Row],[Mean Value]]+$P$2</f>
        <v>3.5288202493345455</v>
      </c>
      <c r="H411" s="6">
        <f>Table1689106[[#This Row],[Mean Value]]-$P$2</f>
        <v>3.4790678938421902</v>
      </c>
      <c r="I411" s="26">
        <f>Table1689106[[#This Row],[Mean Value]]+$Q$2</f>
        <v>3.5536964270807236</v>
      </c>
      <c r="J411" s="26">
        <f>Table1689106[[#This Row],[Mean Value]]-($Q$2)</f>
        <v>3.4541917160960121</v>
      </c>
      <c r="K411" s="8">
        <f>Table1689106[[#This Row],[Mean Value]]+$R$2</f>
        <v>3.5785726048269013</v>
      </c>
      <c r="L411" s="9">
        <f>Table1689106[[#This Row],[Mean Value]]-$R$2</f>
        <v>3.4293155383498344</v>
      </c>
      <c r="M411" s="23" t="str">
        <f t="array" ref="M411">IF(OR(D411&lt;$Z$2, D411&gt;$Y$2), "Yes", "No")</f>
        <v>No</v>
      </c>
      <c r="N411" s="3"/>
      <c r="V411"/>
      <c r="W411"/>
      <c r="AB411"/>
    </row>
    <row r="412" spans="1:28" x14ac:dyDescent="0.25">
      <c r="A412" s="2">
        <v>43437</v>
      </c>
      <c r="B412" s="17">
        <v>830</v>
      </c>
      <c r="C412" s="21" t="s">
        <v>27</v>
      </c>
      <c r="D412" s="25">
        <v>3.5</v>
      </c>
      <c r="E412" s="22">
        <f t="shared" si="66"/>
        <v>3.5039440715883678</v>
      </c>
      <c r="F41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43437.354166666664</v>
      </c>
      <c r="G412" s="6">
        <f>Table1689106[[#This Row],[Mean Value]]+$P$2</f>
        <v>3.5288202493345455</v>
      </c>
      <c r="H412" s="6">
        <f>Table1689106[[#This Row],[Mean Value]]-$P$2</f>
        <v>3.4790678938421902</v>
      </c>
      <c r="I412" s="26">
        <f>Table1689106[[#This Row],[Mean Value]]+$Q$2</f>
        <v>3.5536964270807236</v>
      </c>
      <c r="J412" s="26">
        <f>Table1689106[[#This Row],[Mean Value]]-($Q$2)</f>
        <v>3.4541917160960121</v>
      </c>
      <c r="K412" s="8">
        <f>Table1689106[[#This Row],[Mean Value]]+$R$2</f>
        <v>3.5785726048269013</v>
      </c>
      <c r="L412" s="9">
        <f>Table1689106[[#This Row],[Mean Value]]-$R$2</f>
        <v>3.4293155383498344</v>
      </c>
      <c r="M412" s="23" t="str">
        <f t="array" ref="M412">IF(OR(D412&lt;$Z$2, D412&gt;$Y$2), "Yes", "No")</f>
        <v>No</v>
      </c>
      <c r="N412" s="3"/>
      <c r="V412"/>
      <c r="W412"/>
      <c r="AB412"/>
    </row>
    <row r="413" spans="1:28" x14ac:dyDescent="0.25">
      <c r="A413" s="2">
        <v>43437</v>
      </c>
      <c r="B413" s="17">
        <v>830</v>
      </c>
      <c r="C413" s="21" t="s">
        <v>27</v>
      </c>
      <c r="D413" s="25">
        <v>3.5</v>
      </c>
      <c r="E413" s="22">
        <f t="shared" si="66"/>
        <v>3.5039440715883678</v>
      </c>
      <c r="F41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43437.354166666664</v>
      </c>
      <c r="G413" s="6">
        <f>Table1689106[[#This Row],[Mean Value]]+$P$2</f>
        <v>3.5288202493345455</v>
      </c>
      <c r="H413" s="6">
        <f>Table1689106[[#This Row],[Mean Value]]-$P$2</f>
        <v>3.4790678938421902</v>
      </c>
      <c r="I413" s="26">
        <f>Table1689106[[#This Row],[Mean Value]]+$Q$2</f>
        <v>3.5536964270807236</v>
      </c>
      <c r="J413" s="26">
        <f>Table1689106[[#This Row],[Mean Value]]-($Q$2)</f>
        <v>3.4541917160960121</v>
      </c>
      <c r="K413" s="8">
        <f>Table1689106[[#This Row],[Mean Value]]+$R$2</f>
        <v>3.5785726048269013</v>
      </c>
      <c r="L413" s="9">
        <f>Table1689106[[#This Row],[Mean Value]]-$R$2</f>
        <v>3.4293155383498344</v>
      </c>
      <c r="M413" s="23" t="str">
        <f t="array" ref="M413">IF(OR(D413&lt;$Z$2, D413&gt;$Y$2), "Yes", "No")</f>
        <v>No</v>
      </c>
      <c r="N413" s="3"/>
      <c r="V413"/>
      <c r="W413"/>
      <c r="AB413"/>
    </row>
    <row r="414" spans="1:28" x14ac:dyDescent="0.25">
      <c r="A414" s="2">
        <v>43437</v>
      </c>
      <c r="B414" s="17">
        <v>920</v>
      </c>
      <c r="C414" s="21" t="s">
        <v>37</v>
      </c>
      <c r="D414" s="25">
        <v>3.51</v>
      </c>
      <c r="E414" s="22">
        <f t="shared" ref="E414:E419" si="67">$O$2</f>
        <v>3.5039440715883678</v>
      </c>
      <c r="F41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43437.388888888891</v>
      </c>
      <c r="G414" s="6">
        <f>Table1689106[[#This Row],[Mean Value]]+$P$2</f>
        <v>3.5288202493345455</v>
      </c>
      <c r="H414" s="6">
        <f>Table1689106[[#This Row],[Mean Value]]-$P$2</f>
        <v>3.4790678938421902</v>
      </c>
      <c r="I414" s="26">
        <f>Table1689106[[#This Row],[Mean Value]]+$Q$2</f>
        <v>3.5536964270807236</v>
      </c>
      <c r="J414" s="26">
        <f>Table1689106[[#This Row],[Mean Value]]-($Q$2)</f>
        <v>3.4541917160960121</v>
      </c>
      <c r="K414" s="8">
        <f>Table1689106[[#This Row],[Mean Value]]+$R$2</f>
        <v>3.5785726048269013</v>
      </c>
      <c r="L414" s="9">
        <f>Table1689106[[#This Row],[Mean Value]]-$R$2</f>
        <v>3.4293155383498344</v>
      </c>
      <c r="M414" s="23" t="str">
        <f t="array" ref="M414">IF(OR(D414&lt;$Z$2, D414&gt;$Y$2), "Yes", "No")</f>
        <v>No</v>
      </c>
      <c r="N414" s="3"/>
      <c r="V414"/>
      <c r="W414"/>
      <c r="AB414"/>
    </row>
    <row r="415" spans="1:28" x14ac:dyDescent="0.25">
      <c r="A415" s="2">
        <v>43437</v>
      </c>
      <c r="B415" s="17">
        <v>1030</v>
      </c>
      <c r="C415" s="21" t="s">
        <v>38</v>
      </c>
      <c r="D415" s="25">
        <v>3.48</v>
      </c>
      <c r="E415" s="22">
        <f t="shared" si="67"/>
        <v>3.5039440715883678</v>
      </c>
      <c r="F41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43437.4375</v>
      </c>
      <c r="G415" s="6">
        <f>Table1689106[[#This Row],[Mean Value]]+$P$2</f>
        <v>3.5288202493345455</v>
      </c>
      <c r="H415" s="6">
        <f>Table1689106[[#This Row],[Mean Value]]-$P$2</f>
        <v>3.4790678938421902</v>
      </c>
      <c r="I415" s="26">
        <f>Table1689106[[#This Row],[Mean Value]]+$Q$2</f>
        <v>3.5536964270807236</v>
      </c>
      <c r="J415" s="26">
        <f>Table1689106[[#This Row],[Mean Value]]-($Q$2)</f>
        <v>3.4541917160960121</v>
      </c>
      <c r="K415" s="8">
        <f>Table1689106[[#This Row],[Mean Value]]+$R$2</f>
        <v>3.5785726048269013</v>
      </c>
      <c r="L415" s="9">
        <f>Table1689106[[#This Row],[Mean Value]]-$R$2</f>
        <v>3.4293155383498344</v>
      </c>
      <c r="M415" s="23" t="str">
        <f t="array" ref="M415">IF(OR(D415&lt;$Z$2, D415&gt;$Y$2), "Yes", "No")</f>
        <v>No</v>
      </c>
      <c r="N415" s="3"/>
      <c r="V415"/>
      <c r="W415"/>
      <c r="AB415"/>
    </row>
    <row r="416" spans="1:28" x14ac:dyDescent="0.25">
      <c r="A416" s="2">
        <v>43437</v>
      </c>
      <c r="B416" s="17">
        <v>1115</v>
      </c>
      <c r="C416" s="21" t="s">
        <v>31</v>
      </c>
      <c r="D416" s="25">
        <v>3.49</v>
      </c>
      <c r="E416" s="22">
        <f t="shared" si="67"/>
        <v>3.5039440715883678</v>
      </c>
      <c r="F41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43437.46875</v>
      </c>
      <c r="G416" s="6">
        <f>Table1689106[[#This Row],[Mean Value]]+$P$2</f>
        <v>3.5288202493345455</v>
      </c>
      <c r="H416" s="6">
        <f>Table1689106[[#This Row],[Mean Value]]-$P$2</f>
        <v>3.4790678938421902</v>
      </c>
      <c r="I416" s="26">
        <f>Table1689106[[#This Row],[Mean Value]]+$Q$2</f>
        <v>3.5536964270807236</v>
      </c>
      <c r="J416" s="26">
        <f>Table1689106[[#This Row],[Mean Value]]-($Q$2)</f>
        <v>3.4541917160960121</v>
      </c>
      <c r="K416" s="8">
        <f>Table1689106[[#This Row],[Mean Value]]+$R$2</f>
        <v>3.5785726048269013</v>
      </c>
      <c r="L416" s="9">
        <f>Table1689106[[#This Row],[Mean Value]]-$R$2</f>
        <v>3.4293155383498344</v>
      </c>
      <c r="M416" s="23" t="str">
        <f t="array" ref="M416">IF(OR(D416&lt;$Z$2, D416&gt;$Y$2), "Yes", "No")</f>
        <v>No</v>
      </c>
      <c r="N416" s="3"/>
      <c r="V416"/>
      <c r="W416"/>
      <c r="AB416"/>
    </row>
    <row r="417" spans="1:28" x14ac:dyDescent="0.25">
      <c r="A417" s="2">
        <v>43437</v>
      </c>
      <c r="B417" s="17">
        <v>1210</v>
      </c>
      <c r="C417" s="21" t="s">
        <v>34</v>
      </c>
      <c r="D417" s="25">
        <v>3.48</v>
      </c>
      <c r="E417" s="22">
        <f t="shared" si="67"/>
        <v>3.5039440715883678</v>
      </c>
      <c r="F41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43437.506944444445</v>
      </c>
      <c r="G417" s="6">
        <f>Table1689106[[#This Row],[Mean Value]]+$P$2</f>
        <v>3.5288202493345455</v>
      </c>
      <c r="H417" s="6">
        <f>Table1689106[[#This Row],[Mean Value]]-$P$2</f>
        <v>3.4790678938421902</v>
      </c>
      <c r="I417" s="26">
        <f>Table1689106[[#This Row],[Mean Value]]+$Q$2</f>
        <v>3.5536964270807236</v>
      </c>
      <c r="J417" s="26">
        <f>Table1689106[[#This Row],[Mean Value]]-($Q$2)</f>
        <v>3.4541917160960121</v>
      </c>
      <c r="K417" s="8">
        <f>Table1689106[[#This Row],[Mean Value]]+$R$2</f>
        <v>3.5785726048269013</v>
      </c>
      <c r="L417" s="9">
        <f>Table1689106[[#This Row],[Mean Value]]-$R$2</f>
        <v>3.4293155383498344</v>
      </c>
      <c r="M417" s="23" t="str">
        <f t="array" ref="M417">IF(OR(D417&lt;$Z$2, D417&gt;$Y$2), "Yes", "No")</f>
        <v>No</v>
      </c>
      <c r="N417" s="3"/>
      <c r="V417"/>
      <c r="W417"/>
      <c r="AB417"/>
    </row>
    <row r="418" spans="1:28" x14ac:dyDescent="0.25">
      <c r="A418" s="2">
        <v>43437</v>
      </c>
      <c r="B418" s="17">
        <v>1235</v>
      </c>
      <c r="C418" s="21" t="s">
        <v>34</v>
      </c>
      <c r="D418" s="25">
        <v>3.47</v>
      </c>
      <c r="E418" s="22">
        <f t="shared" si="67"/>
        <v>3.5039440715883678</v>
      </c>
      <c r="F41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43437.524305555555</v>
      </c>
      <c r="G418" s="6">
        <f>Table1689106[[#This Row],[Mean Value]]+$P$2</f>
        <v>3.5288202493345455</v>
      </c>
      <c r="H418" s="6">
        <f>Table1689106[[#This Row],[Mean Value]]-$P$2</f>
        <v>3.4790678938421902</v>
      </c>
      <c r="I418" s="26">
        <f>Table1689106[[#This Row],[Mean Value]]+$Q$2</f>
        <v>3.5536964270807236</v>
      </c>
      <c r="J418" s="26">
        <f>Table1689106[[#This Row],[Mean Value]]-($Q$2)</f>
        <v>3.4541917160960121</v>
      </c>
      <c r="K418" s="8">
        <f>Table1689106[[#This Row],[Mean Value]]+$R$2</f>
        <v>3.5785726048269013</v>
      </c>
      <c r="L418" s="9">
        <f>Table1689106[[#This Row],[Mean Value]]-$R$2</f>
        <v>3.4293155383498344</v>
      </c>
      <c r="M418" s="23" t="str">
        <f t="array" ref="M418">IF(OR(D418&lt;$Z$2, D418&gt;$Y$2), "Yes", "No")</f>
        <v>No</v>
      </c>
      <c r="N418" s="3"/>
      <c r="V418"/>
      <c r="W418"/>
      <c r="AB418"/>
    </row>
    <row r="419" spans="1:28" x14ac:dyDescent="0.25">
      <c r="A419" s="2">
        <v>43437</v>
      </c>
      <c r="B419" s="17">
        <v>1255</v>
      </c>
      <c r="C419" s="21" t="s">
        <v>29</v>
      </c>
      <c r="D419" s="25">
        <v>3.48</v>
      </c>
      <c r="E419" s="22">
        <f t="shared" si="67"/>
        <v>3.5039440715883678</v>
      </c>
      <c r="F41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43437.538194444445</v>
      </c>
      <c r="G419" s="6">
        <f>Table1689106[[#This Row],[Mean Value]]+$P$2</f>
        <v>3.5288202493345455</v>
      </c>
      <c r="H419" s="6">
        <f>Table1689106[[#This Row],[Mean Value]]-$P$2</f>
        <v>3.4790678938421902</v>
      </c>
      <c r="I419" s="26">
        <f>Table1689106[[#This Row],[Mean Value]]+$Q$2</f>
        <v>3.5536964270807236</v>
      </c>
      <c r="J419" s="26">
        <f>Table1689106[[#This Row],[Mean Value]]-($Q$2)</f>
        <v>3.4541917160960121</v>
      </c>
      <c r="K419" s="8">
        <f>Table1689106[[#This Row],[Mean Value]]+$R$2</f>
        <v>3.5785726048269013</v>
      </c>
      <c r="L419" s="9">
        <f>Table1689106[[#This Row],[Mean Value]]-$R$2</f>
        <v>3.4293155383498344</v>
      </c>
      <c r="M419" s="23" t="str">
        <f t="array" ref="M419">IF(OR(D419&lt;$Z$2, D419&gt;$Y$2), "Yes", "No")</f>
        <v>No</v>
      </c>
      <c r="N419" s="3"/>
      <c r="V419"/>
      <c r="W419"/>
      <c r="AB419"/>
    </row>
    <row r="420" spans="1:28" x14ac:dyDescent="0.25">
      <c r="A420" s="2">
        <v>43437</v>
      </c>
      <c r="B420" s="17">
        <v>1340</v>
      </c>
      <c r="C420" s="21" t="s">
        <v>40</v>
      </c>
      <c r="D420" s="25">
        <v>3.47</v>
      </c>
      <c r="E420" s="22">
        <f t="shared" ref="E420:E425" si="68">$O$2</f>
        <v>3.5039440715883678</v>
      </c>
      <c r="F42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43437.569444444445</v>
      </c>
      <c r="G420" s="6">
        <f>Table1689106[[#This Row],[Mean Value]]+$P$2</f>
        <v>3.5288202493345455</v>
      </c>
      <c r="H420" s="6">
        <f>Table1689106[[#This Row],[Mean Value]]-$P$2</f>
        <v>3.4790678938421902</v>
      </c>
      <c r="I420" s="26">
        <f>Table1689106[[#This Row],[Mean Value]]+$Q$2</f>
        <v>3.5536964270807236</v>
      </c>
      <c r="J420" s="26">
        <f>Table1689106[[#This Row],[Mean Value]]-($Q$2)</f>
        <v>3.4541917160960121</v>
      </c>
      <c r="K420" s="8">
        <f>Table1689106[[#This Row],[Mean Value]]+$R$2</f>
        <v>3.5785726048269013</v>
      </c>
      <c r="L420" s="9">
        <f>Table1689106[[#This Row],[Mean Value]]-$R$2</f>
        <v>3.4293155383498344</v>
      </c>
      <c r="M420" s="23" t="str">
        <f t="array" ref="M420">IF(OR(D420&lt;$Z$2, D420&gt;$Y$2), "Yes", "No")</f>
        <v>No</v>
      </c>
      <c r="N420" s="3"/>
      <c r="V420"/>
      <c r="W420"/>
      <c r="AB420"/>
    </row>
    <row r="421" spans="1:28" x14ac:dyDescent="0.25">
      <c r="A421" s="2">
        <v>43437</v>
      </c>
      <c r="B421" s="17">
        <v>1415</v>
      </c>
      <c r="C421" s="21" t="s">
        <v>40</v>
      </c>
      <c r="D421" s="25">
        <v>3.44</v>
      </c>
      <c r="E421" s="22">
        <f t="shared" si="68"/>
        <v>3.5039440715883678</v>
      </c>
      <c r="F42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43437.59375</v>
      </c>
      <c r="G421" s="6">
        <f>Table1689106[[#This Row],[Mean Value]]+$P$2</f>
        <v>3.5288202493345455</v>
      </c>
      <c r="H421" s="6">
        <f>Table1689106[[#This Row],[Mean Value]]-$P$2</f>
        <v>3.4790678938421902</v>
      </c>
      <c r="I421" s="26">
        <f>Table1689106[[#This Row],[Mean Value]]+$Q$2</f>
        <v>3.5536964270807236</v>
      </c>
      <c r="J421" s="26">
        <f>Table1689106[[#This Row],[Mean Value]]-($Q$2)</f>
        <v>3.4541917160960121</v>
      </c>
      <c r="K421" s="8">
        <f>Table1689106[[#This Row],[Mean Value]]+$R$2</f>
        <v>3.5785726048269013</v>
      </c>
      <c r="L421" s="9">
        <f>Table1689106[[#This Row],[Mean Value]]-$R$2</f>
        <v>3.4293155383498344</v>
      </c>
      <c r="M421" s="23" t="str">
        <f t="array" ref="M421">IF(OR(D421&lt;$Z$2, D421&gt;$Y$2), "Yes", "No")</f>
        <v>No</v>
      </c>
      <c r="N421" s="3"/>
      <c r="V421"/>
      <c r="W421"/>
      <c r="AB421"/>
    </row>
    <row r="422" spans="1:28" x14ac:dyDescent="0.25">
      <c r="A422" s="2">
        <v>43437</v>
      </c>
      <c r="B422" s="17">
        <v>1441</v>
      </c>
      <c r="C422" s="21" t="s">
        <v>30</v>
      </c>
      <c r="D422" s="25">
        <v>3.46</v>
      </c>
      <c r="E422" s="22">
        <f t="shared" si="68"/>
        <v>3.5039440715883678</v>
      </c>
      <c r="F42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43437.611805555556</v>
      </c>
      <c r="G422" s="6">
        <f>Table1689106[[#This Row],[Mean Value]]+$P$2</f>
        <v>3.5288202493345455</v>
      </c>
      <c r="H422" s="6">
        <f>Table1689106[[#This Row],[Mean Value]]-$P$2</f>
        <v>3.4790678938421902</v>
      </c>
      <c r="I422" s="26">
        <f>Table1689106[[#This Row],[Mean Value]]+$Q$2</f>
        <v>3.5536964270807236</v>
      </c>
      <c r="J422" s="26">
        <f>Table1689106[[#This Row],[Mean Value]]-($Q$2)</f>
        <v>3.4541917160960121</v>
      </c>
      <c r="K422" s="8">
        <f>Table1689106[[#This Row],[Mean Value]]+$R$2</f>
        <v>3.5785726048269013</v>
      </c>
      <c r="L422" s="9">
        <f>Table1689106[[#This Row],[Mean Value]]-$R$2</f>
        <v>3.4293155383498344</v>
      </c>
      <c r="M422" s="23" t="str">
        <f t="array" ref="M422">IF(OR(D422&lt;$Z$2, D422&gt;$Y$2), "Yes", "No")</f>
        <v>No</v>
      </c>
      <c r="N422" s="3"/>
      <c r="V422"/>
      <c r="W422"/>
      <c r="AB422"/>
    </row>
    <row r="423" spans="1:28" x14ac:dyDescent="0.25">
      <c r="A423" s="2">
        <v>43437</v>
      </c>
      <c r="B423" s="17">
        <v>1612</v>
      </c>
      <c r="C423" s="21" t="s">
        <v>30</v>
      </c>
      <c r="D423" s="25">
        <v>3.44</v>
      </c>
      <c r="E423" s="22">
        <f t="shared" si="68"/>
        <v>3.5039440715883678</v>
      </c>
      <c r="F42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43437.675000000003</v>
      </c>
      <c r="G423" s="6">
        <f>Table1689106[[#This Row],[Mean Value]]+$P$2</f>
        <v>3.5288202493345455</v>
      </c>
      <c r="H423" s="6">
        <f>Table1689106[[#This Row],[Mean Value]]-$P$2</f>
        <v>3.4790678938421902</v>
      </c>
      <c r="I423" s="26">
        <f>Table1689106[[#This Row],[Mean Value]]+$Q$2</f>
        <v>3.5536964270807236</v>
      </c>
      <c r="J423" s="26">
        <f>Table1689106[[#This Row],[Mean Value]]-($Q$2)</f>
        <v>3.4541917160960121</v>
      </c>
      <c r="K423" s="8">
        <f>Table1689106[[#This Row],[Mean Value]]+$R$2</f>
        <v>3.5785726048269013</v>
      </c>
      <c r="L423" s="9">
        <f>Table1689106[[#This Row],[Mean Value]]-$R$2</f>
        <v>3.4293155383498344</v>
      </c>
      <c r="M423" s="23" t="str">
        <f t="array" ref="M423">IF(OR(D423&lt;$Z$2, D423&gt;$Y$2), "Yes", "No")</f>
        <v>No</v>
      </c>
      <c r="N423" s="3"/>
      <c r="V423"/>
      <c r="W423"/>
      <c r="AB423"/>
    </row>
    <row r="424" spans="1:28" x14ac:dyDescent="0.25">
      <c r="A424" s="2">
        <v>43437</v>
      </c>
      <c r="B424" s="17">
        <v>1719</v>
      </c>
      <c r="C424" s="21" t="s">
        <v>30</v>
      </c>
      <c r="D424" s="25">
        <v>3.44</v>
      </c>
      <c r="E424" s="22">
        <f t="shared" si="68"/>
        <v>3.5039440715883678</v>
      </c>
      <c r="F42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43437.72152777778</v>
      </c>
      <c r="G424" s="6">
        <f>Table1689106[[#This Row],[Mean Value]]+$P$2</f>
        <v>3.5288202493345455</v>
      </c>
      <c r="H424" s="6">
        <f>Table1689106[[#This Row],[Mean Value]]-$P$2</f>
        <v>3.4790678938421902</v>
      </c>
      <c r="I424" s="26">
        <f>Table1689106[[#This Row],[Mean Value]]+$Q$2</f>
        <v>3.5536964270807236</v>
      </c>
      <c r="J424" s="26">
        <f>Table1689106[[#This Row],[Mean Value]]-($Q$2)</f>
        <v>3.4541917160960121</v>
      </c>
      <c r="K424" s="8">
        <f>Table1689106[[#This Row],[Mean Value]]+$R$2</f>
        <v>3.5785726048269013</v>
      </c>
      <c r="L424" s="9">
        <f>Table1689106[[#This Row],[Mean Value]]-$R$2</f>
        <v>3.4293155383498344</v>
      </c>
      <c r="M424" s="23" t="str">
        <f t="array" ref="M424">IF(OR(D424&lt;$Z$2, D424&gt;$Y$2), "Yes", "No")</f>
        <v>No</v>
      </c>
      <c r="N424" s="3"/>
      <c r="V424"/>
      <c r="W424"/>
      <c r="AB424"/>
    </row>
    <row r="425" spans="1:28" x14ac:dyDescent="0.25">
      <c r="A425" s="2">
        <v>43438</v>
      </c>
      <c r="B425" s="17">
        <v>850</v>
      </c>
      <c r="C425" s="21" t="s">
        <v>40</v>
      </c>
      <c r="D425" s="25">
        <v>3.44</v>
      </c>
      <c r="E425" s="22">
        <f t="shared" si="68"/>
        <v>3.5039440715883678</v>
      </c>
      <c r="F42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43438.368055555555</v>
      </c>
      <c r="G425" s="6">
        <f>Table1689106[[#This Row],[Mean Value]]+$P$2</f>
        <v>3.5288202493345455</v>
      </c>
      <c r="H425" s="6">
        <f>Table1689106[[#This Row],[Mean Value]]-$P$2</f>
        <v>3.4790678938421902</v>
      </c>
      <c r="I425" s="26">
        <f>Table1689106[[#This Row],[Mean Value]]+$Q$2</f>
        <v>3.5536964270807236</v>
      </c>
      <c r="J425" s="26">
        <f>Table1689106[[#This Row],[Mean Value]]-($Q$2)</f>
        <v>3.4541917160960121</v>
      </c>
      <c r="K425" s="8">
        <f>Table1689106[[#This Row],[Mean Value]]+$R$2</f>
        <v>3.5785726048269013</v>
      </c>
      <c r="L425" s="9">
        <f>Table1689106[[#This Row],[Mean Value]]-$R$2</f>
        <v>3.4293155383498344</v>
      </c>
      <c r="M425" s="23" t="str">
        <f t="array" ref="M425">IF(OR(D425&lt;$Z$2, D425&gt;$Y$2), "Yes", "No")</f>
        <v>No</v>
      </c>
      <c r="N425" s="3"/>
      <c r="V425"/>
      <c r="W425"/>
      <c r="AB425"/>
    </row>
    <row r="426" spans="1:28" x14ac:dyDescent="0.25">
      <c r="A426" s="2">
        <v>43438</v>
      </c>
      <c r="B426" s="17">
        <v>1050</v>
      </c>
      <c r="C426" s="21" t="s">
        <v>34</v>
      </c>
      <c r="D426" s="25">
        <v>3.48</v>
      </c>
      <c r="E426" s="22">
        <f t="shared" ref="E426:E431" si="69">$O$2</f>
        <v>3.5039440715883678</v>
      </c>
      <c r="F42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43438.451388888891</v>
      </c>
      <c r="G426" s="6">
        <f>Table1689106[[#This Row],[Mean Value]]+$P$2</f>
        <v>3.5288202493345455</v>
      </c>
      <c r="H426" s="6">
        <f>Table1689106[[#This Row],[Mean Value]]-$P$2</f>
        <v>3.4790678938421902</v>
      </c>
      <c r="I426" s="26">
        <f>Table1689106[[#This Row],[Mean Value]]+$Q$2</f>
        <v>3.5536964270807236</v>
      </c>
      <c r="J426" s="26">
        <f>Table1689106[[#This Row],[Mean Value]]-($Q$2)</f>
        <v>3.4541917160960121</v>
      </c>
      <c r="K426" s="8">
        <f>Table1689106[[#This Row],[Mean Value]]+$R$2</f>
        <v>3.5785726048269013</v>
      </c>
      <c r="L426" s="9">
        <f>Table1689106[[#This Row],[Mean Value]]-$R$2</f>
        <v>3.4293155383498344</v>
      </c>
      <c r="M426" s="23" t="str">
        <f t="array" ref="M426">IF(OR(D426&lt;$Z$2, D426&gt;$Y$2), "Yes", "No")</f>
        <v>No</v>
      </c>
      <c r="N426" s="3"/>
      <c r="V426"/>
      <c r="W426"/>
      <c r="AB426"/>
    </row>
    <row r="427" spans="1:28" x14ac:dyDescent="0.25">
      <c r="A427" s="2">
        <v>43438</v>
      </c>
      <c r="B427" s="17">
        <v>1120</v>
      </c>
      <c r="C427" s="21" t="s">
        <v>34</v>
      </c>
      <c r="D427" s="25">
        <v>3.48</v>
      </c>
      <c r="E427" s="22">
        <f t="shared" si="69"/>
        <v>3.5039440715883678</v>
      </c>
      <c r="F42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43438.472222222219</v>
      </c>
      <c r="G427" s="6">
        <f>Table1689106[[#This Row],[Mean Value]]+$P$2</f>
        <v>3.5288202493345455</v>
      </c>
      <c r="H427" s="6">
        <f>Table1689106[[#This Row],[Mean Value]]-$P$2</f>
        <v>3.4790678938421902</v>
      </c>
      <c r="I427" s="26">
        <f>Table1689106[[#This Row],[Mean Value]]+$Q$2</f>
        <v>3.5536964270807236</v>
      </c>
      <c r="J427" s="26">
        <f>Table1689106[[#This Row],[Mean Value]]-($Q$2)</f>
        <v>3.4541917160960121</v>
      </c>
      <c r="K427" s="8">
        <f>Table1689106[[#This Row],[Mean Value]]+$R$2</f>
        <v>3.5785726048269013</v>
      </c>
      <c r="L427" s="9">
        <f>Table1689106[[#This Row],[Mean Value]]-$R$2</f>
        <v>3.4293155383498344</v>
      </c>
      <c r="M427" s="23" t="str">
        <f t="array" ref="M427">IF(OR(D427&lt;$Z$2, D427&gt;$Y$2), "Yes", "No")</f>
        <v>No</v>
      </c>
      <c r="N427" s="3"/>
      <c r="V427"/>
      <c r="W427"/>
      <c r="AB427"/>
    </row>
    <row r="428" spans="1:28" x14ac:dyDescent="0.25">
      <c r="A428" s="2">
        <v>43438</v>
      </c>
      <c r="B428" s="17">
        <v>1130</v>
      </c>
      <c r="C428" s="21" t="s">
        <v>41</v>
      </c>
      <c r="D428" s="25">
        <v>3.48</v>
      </c>
      <c r="E428" s="22">
        <f t="shared" si="69"/>
        <v>3.5039440715883678</v>
      </c>
      <c r="F42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43438.479166666664</v>
      </c>
      <c r="G428" s="6">
        <f>Table1689106[[#This Row],[Mean Value]]+$P$2</f>
        <v>3.5288202493345455</v>
      </c>
      <c r="H428" s="6">
        <f>Table1689106[[#This Row],[Mean Value]]-$P$2</f>
        <v>3.4790678938421902</v>
      </c>
      <c r="I428" s="26">
        <f>Table1689106[[#This Row],[Mean Value]]+$Q$2</f>
        <v>3.5536964270807236</v>
      </c>
      <c r="J428" s="26">
        <f>Table1689106[[#This Row],[Mean Value]]-($Q$2)</f>
        <v>3.4541917160960121</v>
      </c>
      <c r="K428" s="8">
        <f>Table1689106[[#This Row],[Mean Value]]+$R$2</f>
        <v>3.5785726048269013</v>
      </c>
      <c r="L428" s="9">
        <f>Table1689106[[#This Row],[Mean Value]]-$R$2</f>
        <v>3.4293155383498344</v>
      </c>
      <c r="M428" s="23" t="str">
        <f t="array" ref="M428">IF(OR(D428&lt;$Z$2, D428&gt;$Y$2), "Yes", "No")</f>
        <v>No</v>
      </c>
      <c r="N428" s="3"/>
      <c r="V428"/>
      <c r="W428"/>
      <c r="AB428"/>
    </row>
    <row r="429" spans="1:28" x14ac:dyDescent="0.25">
      <c r="A429" s="2">
        <v>43438</v>
      </c>
      <c r="B429" s="17">
        <v>1214</v>
      </c>
      <c r="C429" s="21" t="s">
        <v>30</v>
      </c>
      <c r="D429" s="25">
        <v>3.48</v>
      </c>
      <c r="E429" s="22">
        <f t="shared" si="69"/>
        <v>3.5039440715883678</v>
      </c>
      <c r="F42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43438.509722222225</v>
      </c>
      <c r="G429" s="6">
        <f>Table1689106[[#This Row],[Mean Value]]+$P$2</f>
        <v>3.5288202493345455</v>
      </c>
      <c r="H429" s="6">
        <f>Table1689106[[#This Row],[Mean Value]]-$P$2</f>
        <v>3.4790678938421902</v>
      </c>
      <c r="I429" s="26">
        <f>Table1689106[[#This Row],[Mean Value]]+$Q$2</f>
        <v>3.5536964270807236</v>
      </c>
      <c r="J429" s="26">
        <f>Table1689106[[#This Row],[Mean Value]]-($Q$2)</f>
        <v>3.4541917160960121</v>
      </c>
      <c r="K429" s="8">
        <f>Table1689106[[#This Row],[Mean Value]]+$R$2</f>
        <v>3.5785726048269013</v>
      </c>
      <c r="L429" s="9">
        <f>Table1689106[[#This Row],[Mean Value]]-$R$2</f>
        <v>3.4293155383498344</v>
      </c>
      <c r="M429" s="23" t="str">
        <f t="array" ref="M429">IF(OR(D429&lt;$Z$2, D429&gt;$Y$2), "Yes", "No")</f>
        <v>No</v>
      </c>
      <c r="N429" s="3"/>
      <c r="V429"/>
      <c r="W429"/>
      <c r="AB429"/>
    </row>
    <row r="430" spans="1:28" x14ac:dyDescent="0.25">
      <c r="A430" s="2">
        <v>43438</v>
      </c>
      <c r="B430" s="17">
        <v>1230</v>
      </c>
      <c r="C430" s="21" t="s">
        <v>34</v>
      </c>
      <c r="D430" s="25">
        <v>3.45</v>
      </c>
      <c r="E430" s="22">
        <f t="shared" si="69"/>
        <v>3.5039440715883678</v>
      </c>
      <c r="F43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43438.520833333336</v>
      </c>
      <c r="G430" s="6">
        <f>Table1689106[[#This Row],[Mean Value]]+$P$2</f>
        <v>3.5288202493345455</v>
      </c>
      <c r="H430" s="6">
        <f>Table1689106[[#This Row],[Mean Value]]-$P$2</f>
        <v>3.4790678938421902</v>
      </c>
      <c r="I430" s="26">
        <f>Table1689106[[#This Row],[Mean Value]]+$Q$2</f>
        <v>3.5536964270807236</v>
      </c>
      <c r="J430" s="26">
        <f>Table1689106[[#This Row],[Mean Value]]-($Q$2)</f>
        <v>3.4541917160960121</v>
      </c>
      <c r="K430" s="8">
        <f>Table1689106[[#This Row],[Mean Value]]+$R$2</f>
        <v>3.5785726048269013</v>
      </c>
      <c r="L430" s="9">
        <f>Table1689106[[#This Row],[Mean Value]]-$R$2</f>
        <v>3.4293155383498344</v>
      </c>
      <c r="M430" s="23" t="str">
        <f t="array" ref="M430">IF(OR(D430&lt;$Z$2, D430&gt;$Y$2), "Yes", "No")</f>
        <v>No</v>
      </c>
      <c r="N430" s="3"/>
      <c r="V430"/>
      <c r="W430"/>
      <c r="AB430"/>
    </row>
    <row r="431" spans="1:28" x14ac:dyDescent="0.25">
      <c r="A431" s="2">
        <v>43438</v>
      </c>
      <c r="B431" s="17">
        <v>1308</v>
      </c>
      <c r="C431" s="21" t="s">
        <v>30</v>
      </c>
      <c r="D431" s="25">
        <v>3.48</v>
      </c>
      <c r="E431" s="22">
        <f t="shared" si="69"/>
        <v>3.5039440715883678</v>
      </c>
      <c r="F43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43438.547222222223</v>
      </c>
      <c r="G431" s="6">
        <f>Table1689106[[#This Row],[Mean Value]]+$P$2</f>
        <v>3.5288202493345455</v>
      </c>
      <c r="H431" s="6">
        <f>Table1689106[[#This Row],[Mean Value]]-$P$2</f>
        <v>3.4790678938421902</v>
      </c>
      <c r="I431" s="26">
        <f>Table1689106[[#This Row],[Mean Value]]+$Q$2</f>
        <v>3.5536964270807236</v>
      </c>
      <c r="J431" s="26">
        <f>Table1689106[[#This Row],[Mean Value]]-($Q$2)</f>
        <v>3.4541917160960121</v>
      </c>
      <c r="K431" s="8">
        <f>Table1689106[[#This Row],[Mean Value]]+$R$2</f>
        <v>3.5785726048269013</v>
      </c>
      <c r="L431" s="9">
        <f>Table1689106[[#This Row],[Mean Value]]-$R$2</f>
        <v>3.4293155383498344</v>
      </c>
      <c r="M431" s="23" t="str">
        <f t="array" ref="M431">IF(OR(D431&lt;$Z$2, D431&gt;$Y$2), "Yes", "No")</f>
        <v>No</v>
      </c>
      <c r="N431" s="3"/>
      <c r="V431"/>
      <c r="W431"/>
      <c r="AB431"/>
    </row>
    <row r="432" spans="1:28" x14ac:dyDescent="0.25">
      <c r="A432" s="2">
        <v>43438</v>
      </c>
      <c r="B432" s="17">
        <v>1324</v>
      </c>
      <c r="C432" s="21" t="s">
        <v>30</v>
      </c>
      <c r="D432" s="25">
        <v>3.47</v>
      </c>
      <c r="E432" s="22">
        <f t="shared" ref="E432:E437" si="70">$O$2</f>
        <v>3.5039440715883678</v>
      </c>
      <c r="F43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43438.558333333334</v>
      </c>
      <c r="G432" s="6">
        <f>Table1689106[[#This Row],[Mean Value]]+$P$2</f>
        <v>3.5288202493345455</v>
      </c>
      <c r="H432" s="6">
        <f>Table1689106[[#This Row],[Mean Value]]-$P$2</f>
        <v>3.4790678938421902</v>
      </c>
      <c r="I432" s="26">
        <f>Table1689106[[#This Row],[Mean Value]]+$Q$2</f>
        <v>3.5536964270807236</v>
      </c>
      <c r="J432" s="26">
        <f>Table1689106[[#This Row],[Mean Value]]-($Q$2)</f>
        <v>3.4541917160960121</v>
      </c>
      <c r="K432" s="8">
        <f>Table1689106[[#This Row],[Mean Value]]+$R$2</f>
        <v>3.5785726048269013</v>
      </c>
      <c r="L432" s="9">
        <f>Table1689106[[#This Row],[Mean Value]]-$R$2</f>
        <v>3.4293155383498344</v>
      </c>
      <c r="M432" s="23" t="str">
        <f t="array" ref="M432">IF(OR(D432&lt;$Z$2, D432&gt;$Y$2), "Yes", "No")</f>
        <v>No</v>
      </c>
      <c r="N432" s="3"/>
      <c r="V432"/>
      <c r="W432"/>
      <c r="AB432"/>
    </row>
    <row r="433" spans="1:28" x14ac:dyDescent="0.25">
      <c r="A433" s="2">
        <v>43438</v>
      </c>
      <c r="B433" s="17">
        <v>1422</v>
      </c>
      <c r="C433" s="21" t="s">
        <v>30</v>
      </c>
      <c r="D433" s="25">
        <v>3.5</v>
      </c>
      <c r="E433" s="22">
        <f t="shared" si="70"/>
        <v>3.5039440715883678</v>
      </c>
      <c r="F43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43438.598611111112</v>
      </c>
      <c r="G433" s="6">
        <f>Table1689106[[#This Row],[Mean Value]]+$P$2</f>
        <v>3.5288202493345455</v>
      </c>
      <c r="H433" s="6">
        <f>Table1689106[[#This Row],[Mean Value]]-$P$2</f>
        <v>3.4790678938421902</v>
      </c>
      <c r="I433" s="26">
        <f>Table1689106[[#This Row],[Mean Value]]+$Q$2</f>
        <v>3.5536964270807236</v>
      </c>
      <c r="J433" s="26">
        <f>Table1689106[[#This Row],[Mean Value]]-($Q$2)</f>
        <v>3.4541917160960121</v>
      </c>
      <c r="K433" s="8">
        <f>Table1689106[[#This Row],[Mean Value]]+$R$2</f>
        <v>3.5785726048269013</v>
      </c>
      <c r="L433" s="9">
        <f>Table1689106[[#This Row],[Mean Value]]-$R$2</f>
        <v>3.4293155383498344</v>
      </c>
      <c r="M433" s="23" t="str">
        <f t="array" ref="M433">IF(OR(D433&lt;$Z$2, D433&gt;$Y$2), "Yes", "No")</f>
        <v>No</v>
      </c>
      <c r="N433" s="3"/>
      <c r="V433"/>
      <c r="W433"/>
      <c r="AB433"/>
    </row>
    <row r="434" spans="1:28" x14ac:dyDescent="0.25">
      <c r="A434" s="2">
        <v>43438</v>
      </c>
      <c r="B434" s="17">
        <v>1458</v>
      </c>
      <c r="C434" s="21" t="s">
        <v>30</v>
      </c>
      <c r="D434" s="25">
        <v>3.5</v>
      </c>
      <c r="E434" s="22">
        <f t="shared" si="70"/>
        <v>3.5039440715883678</v>
      </c>
      <c r="F43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43438.623611111114</v>
      </c>
      <c r="G434" s="6">
        <f>Table1689106[[#This Row],[Mean Value]]+$P$2</f>
        <v>3.5288202493345455</v>
      </c>
      <c r="H434" s="6">
        <f>Table1689106[[#This Row],[Mean Value]]-$P$2</f>
        <v>3.4790678938421902</v>
      </c>
      <c r="I434" s="26">
        <f>Table1689106[[#This Row],[Mean Value]]+$Q$2</f>
        <v>3.5536964270807236</v>
      </c>
      <c r="J434" s="26">
        <f>Table1689106[[#This Row],[Mean Value]]-($Q$2)</f>
        <v>3.4541917160960121</v>
      </c>
      <c r="K434" s="8">
        <f>Table1689106[[#This Row],[Mean Value]]+$R$2</f>
        <v>3.5785726048269013</v>
      </c>
      <c r="L434" s="9">
        <f>Table1689106[[#This Row],[Mean Value]]-$R$2</f>
        <v>3.4293155383498344</v>
      </c>
      <c r="M434" s="23" t="str">
        <f t="array" ref="M434">IF(OR(D434&lt;$Z$2, D434&gt;$Y$2), "Yes", "No")</f>
        <v>No</v>
      </c>
      <c r="N434" s="3"/>
      <c r="V434"/>
      <c r="W434"/>
      <c r="AB434"/>
    </row>
    <row r="435" spans="1:28" x14ac:dyDescent="0.25">
      <c r="A435" s="2">
        <v>43438</v>
      </c>
      <c r="B435" s="17">
        <v>1628</v>
      </c>
      <c r="C435" s="21" t="s">
        <v>30</v>
      </c>
      <c r="D435" s="25">
        <v>3.48</v>
      </c>
      <c r="E435" s="22">
        <f t="shared" si="70"/>
        <v>3.5039440715883678</v>
      </c>
      <c r="F43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43438.686111111114</v>
      </c>
      <c r="G435" s="6">
        <f>Table1689106[[#This Row],[Mean Value]]+$P$2</f>
        <v>3.5288202493345455</v>
      </c>
      <c r="H435" s="6">
        <f>Table1689106[[#This Row],[Mean Value]]-$P$2</f>
        <v>3.4790678938421902</v>
      </c>
      <c r="I435" s="26">
        <f>Table1689106[[#This Row],[Mean Value]]+$Q$2</f>
        <v>3.5536964270807236</v>
      </c>
      <c r="J435" s="26">
        <f>Table1689106[[#This Row],[Mean Value]]-($Q$2)</f>
        <v>3.4541917160960121</v>
      </c>
      <c r="K435" s="8">
        <f>Table1689106[[#This Row],[Mean Value]]+$R$2</f>
        <v>3.5785726048269013</v>
      </c>
      <c r="L435" s="9">
        <f>Table1689106[[#This Row],[Mean Value]]-$R$2</f>
        <v>3.4293155383498344</v>
      </c>
      <c r="M435" s="23" t="str">
        <f t="array" ref="M435">IF(OR(D435&lt;$Z$2, D435&gt;$Y$2), "Yes", "No")</f>
        <v>No</v>
      </c>
      <c r="N435" s="3"/>
      <c r="V435"/>
      <c r="W435"/>
      <c r="AB435"/>
    </row>
    <row r="436" spans="1:28" x14ac:dyDescent="0.25">
      <c r="A436" s="2">
        <v>43438</v>
      </c>
      <c r="B436" s="17">
        <v>1726</v>
      </c>
      <c r="C436" s="21" t="s">
        <v>30</v>
      </c>
      <c r="D436" s="25">
        <v>3.48</v>
      </c>
      <c r="E436" s="22">
        <f t="shared" si="70"/>
        <v>3.5039440715883678</v>
      </c>
      <c r="F43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43438.726388888892</v>
      </c>
      <c r="G436" s="6">
        <f>Table1689106[[#This Row],[Mean Value]]+$P$2</f>
        <v>3.5288202493345455</v>
      </c>
      <c r="H436" s="6">
        <f>Table1689106[[#This Row],[Mean Value]]-$P$2</f>
        <v>3.4790678938421902</v>
      </c>
      <c r="I436" s="26">
        <f>Table1689106[[#This Row],[Mean Value]]+$Q$2</f>
        <v>3.5536964270807236</v>
      </c>
      <c r="J436" s="26">
        <f>Table1689106[[#This Row],[Mean Value]]-($Q$2)</f>
        <v>3.4541917160960121</v>
      </c>
      <c r="K436" s="8">
        <f>Table1689106[[#This Row],[Mean Value]]+$R$2</f>
        <v>3.5785726048269013</v>
      </c>
      <c r="L436" s="9">
        <f>Table1689106[[#This Row],[Mean Value]]-$R$2</f>
        <v>3.4293155383498344</v>
      </c>
      <c r="M436" s="23" t="str">
        <f t="array" ref="M436">IF(OR(D436&lt;$Z$2, D436&gt;$Y$2), "Yes", "No")</f>
        <v>No</v>
      </c>
      <c r="N436" s="3"/>
      <c r="V436"/>
      <c r="W436"/>
      <c r="AB436"/>
    </row>
    <row r="437" spans="1:28" x14ac:dyDescent="0.25">
      <c r="A437" s="2">
        <v>43438</v>
      </c>
      <c r="B437" s="17">
        <v>1910</v>
      </c>
      <c r="C437" s="21" t="s">
        <v>46</v>
      </c>
      <c r="D437" s="25">
        <v>3.46</v>
      </c>
      <c r="E437" s="22">
        <f t="shared" si="70"/>
        <v>3.5039440715883678</v>
      </c>
      <c r="F43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43438.798611111109</v>
      </c>
      <c r="G437" s="6">
        <f>Table1689106[[#This Row],[Mean Value]]+$P$2</f>
        <v>3.5288202493345455</v>
      </c>
      <c r="H437" s="6">
        <f>Table1689106[[#This Row],[Mean Value]]-$P$2</f>
        <v>3.4790678938421902</v>
      </c>
      <c r="I437" s="26">
        <f>Table1689106[[#This Row],[Mean Value]]+$Q$2</f>
        <v>3.5536964270807236</v>
      </c>
      <c r="J437" s="26">
        <f>Table1689106[[#This Row],[Mean Value]]-($Q$2)</f>
        <v>3.4541917160960121</v>
      </c>
      <c r="K437" s="8">
        <f>Table1689106[[#This Row],[Mean Value]]+$R$2</f>
        <v>3.5785726048269013</v>
      </c>
      <c r="L437" s="9">
        <f>Table1689106[[#This Row],[Mean Value]]-$R$2</f>
        <v>3.4293155383498344</v>
      </c>
      <c r="M437" s="23" t="str">
        <f t="array" ref="M437">IF(OR(D437&lt;$Z$2, D437&gt;$Y$2), "Yes", "No")</f>
        <v>No</v>
      </c>
      <c r="N437" s="3"/>
      <c r="V437"/>
      <c r="W437"/>
      <c r="AB437"/>
    </row>
    <row r="438" spans="1:28" x14ac:dyDescent="0.25">
      <c r="A438" s="2">
        <v>43439</v>
      </c>
      <c r="B438" s="17">
        <v>750</v>
      </c>
      <c r="C438" s="21" t="s">
        <v>29</v>
      </c>
      <c r="D438" s="25">
        <v>3.5</v>
      </c>
      <c r="E438" s="22">
        <f t="shared" ref="E438:E443" si="71">$O$2</f>
        <v>3.5039440715883678</v>
      </c>
      <c r="F43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43439.326388888891</v>
      </c>
      <c r="G438" s="6">
        <f>Table1689106[[#This Row],[Mean Value]]+$P$2</f>
        <v>3.5288202493345455</v>
      </c>
      <c r="H438" s="6">
        <f>Table1689106[[#This Row],[Mean Value]]-$P$2</f>
        <v>3.4790678938421902</v>
      </c>
      <c r="I438" s="26">
        <f>Table1689106[[#This Row],[Mean Value]]+$Q$2</f>
        <v>3.5536964270807236</v>
      </c>
      <c r="J438" s="26">
        <f>Table1689106[[#This Row],[Mean Value]]-($Q$2)</f>
        <v>3.4541917160960121</v>
      </c>
      <c r="K438" s="8">
        <f>Table1689106[[#This Row],[Mean Value]]+$R$2</f>
        <v>3.5785726048269013</v>
      </c>
      <c r="L438" s="9">
        <f>Table1689106[[#This Row],[Mean Value]]-$R$2</f>
        <v>3.4293155383498344</v>
      </c>
      <c r="M438" s="23" t="str">
        <f t="array" ref="M438">IF(OR(D438&lt;$Z$2, D438&gt;$Y$2), "Yes", "No")</f>
        <v>No</v>
      </c>
      <c r="N438" s="3"/>
      <c r="V438"/>
      <c r="W438"/>
      <c r="AB438"/>
    </row>
    <row r="439" spans="1:28" x14ac:dyDescent="0.25">
      <c r="A439" s="2">
        <v>43439</v>
      </c>
      <c r="B439" s="17">
        <v>1005</v>
      </c>
      <c r="C439" s="21" t="s">
        <v>34</v>
      </c>
      <c r="D439" s="25">
        <v>3.49</v>
      </c>
      <c r="E439" s="22">
        <f t="shared" si="71"/>
        <v>3.5039440715883678</v>
      </c>
      <c r="F43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43439.420138888891</v>
      </c>
      <c r="G439" s="6">
        <f>Table1689106[[#This Row],[Mean Value]]+$P$2</f>
        <v>3.5288202493345455</v>
      </c>
      <c r="H439" s="6">
        <f>Table1689106[[#This Row],[Mean Value]]-$P$2</f>
        <v>3.4790678938421902</v>
      </c>
      <c r="I439" s="26">
        <f>Table1689106[[#This Row],[Mean Value]]+$Q$2</f>
        <v>3.5536964270807236</v>
      </c>
      <c r="J439" s="26">
        <f>Table1689106[[#This Row],[Mean Value]]-($Q$2)</f>
        <v>3.4541917160960121</v>
      </c>
      <c r="K439" s="8">
        <f>Table1689106[[#This Row],[Mean Value]]+$R$2</f>
        <v>3.5785726048269013</v>
      </c>
      <c r="L439" s="9">
        <f>Table1689106[[#This Row],[Mean Value]]-$R$2</f>
        <v>3.4293155383498344</v>
      </c>
      <c r="M439" s="23" t="str">
        <f t="array" ref="M439">IF(OR(D439&lt;$Z$2, D439&gt;$Y$2), "Yes", "No")</f>
        <v>No</v>
      </c>
      <c r="N439" s="3"/>
      <c r="V439"/>
      <c r="W439"/>
      <c r="AB439"/>
    </row>
    <row r="440" spans="1:28" x14ac:dyDescent="0.25">
      <c r="A440" s="2">
        <v>43439</v>
      </c>
      <c r="B440" s="17">
        <v>1126</v>
      </c>
      <c r="C440" s="21" t="s">
        <v>30</v>
      </c>
      <c r="D440" s="25">
        <v>3.46</v>
      </c>
      <c r="E440" s="22">
        <f t="shared" si="71"/>
        <v>3.5039440715883678</v>
      </c>
      <c r="F44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43439.476388888892</v>
      </c>
      <c r="G440" s="6">
        <f>Table1689106[[#This Row],[Mean Value]]+$P$2</f>
        <v>3.5288202493345455</v>
      </c>
      <c r="H440" s="6">
        <f>Table1689106[[#This Row],[Mean Value]]-$P$2</f>
        <v>3.4790678938421902</v>
      </c>
      <c r="I440" s="26">
        <f>Table1689106[[#This Row],[Mean Value]]+$Q$2</f>
        <v>3.5536964270807236</v>
      </c>
      <c r="J440" s="26">
        <f>Table1689106[[#This Row],[Mean Value]]-($Q$2)</f>
        <v>3.4541917160960121</v>
      </c>
      <c r="K440" s="8">
        <f>Table1689106[[#This Row],[Mean Value]]+$R$2</f>
        <v>3.5785726048269013</v>
      </c>
      <c r="L440" s="9">
        <f>Table1689106[[#This Row],[Mean Value]]-$R$2</f>
        <v>3.4293155383498344</v>
      </c>
      <c r="M440" s="23" t="str">
        <f t="array" ref="M440">IF(OR(D440&lt;$Z$2, D440&gt;$Y$2), "Yes", "No")</f>
        <v>No</v>
      </c>
      <c r="N440" s="3"/>
      <c r="V440"/>
      <c r="W440"/>
      <c r="AB440"/>
    </row>
    <row r="441" spans="1:28" x14ac:dyDescent="0.25">
      <c r="A441" s="2">
        <v>43439</v>
      </c>
      <c r="B441" s="17">
        <v>1210</v>
      </c>
      <c r="C441" s="21" t="s">
        <v>41</v>
      </c>
      <c r="D441" s="25">
        <v>3.46</v>
      </c>
      <c r="E441" s="22">
        <f t="shared" si="71"/>
        <v>3.5039440715883678</v>
      </c>
      <c r="F44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43439.506944444445</v>
      </c>
      <c r="G441" s="6">
        <f>Table1689106[[#This Row],[Mean Value]]+$P$2</f>
        <v>3.5288202493345455</v>
      </c>
      <c r="H441" s="6">
        <f>Table1689106[[#This Row],[Mean Value]]-$P$2</f>
        <v>3.4790678938421902</v>
      </c>
      <c r="I441" s="26">
        <f>Table1689106[[#This Row],[Mean Value]]+$Q$2</f>
        <v>3.5536964270807236</v>
      </c>
      <c r="J441" s="26">
        <f>Table1689106[[#This Row],[Mean Value]]-($Q$2)</f>
        <v>3.4541917160960121</v>
      </c>
      <c r="K441" s="8">
        <f>Table1689106[[#This Row],[Mean Value]]+$R$2</f>
        <v>3.5785726048269013</v>
      </c>
      <c r="L441" s="9">
        <f>Table1689106[[#This Row],[Mean Value]]-$R$2</f>
        <v>3.4293155383498344</v>
      </c>
      <c r="M441" s="23" t="str">
        <f t="array" ref="M441">IF(OR(D441&lt;$Z$2, D441&gt;$Y$2), "Yes", "No")</f>
        <v>No</v>
      </c>
      <c r="N441" s="3"/>
      <c r="V441"/>
      <c r="W441"/>
      <c r="AB441"/>
    </row>
    <row r="442" spans="1:28" x14ac:dyDescent="0.25">
      <c r="A442" s="2">
        <v>43439</v>
      </c>
      <c r="B442" s="17">
        <v>1324</v>
      </c>
      <c r="C442" s="21" t="s">
        <v>30</v>
      </c>
      <c r="D442" s="25">
        <v>3.45</v>
      </c>
      <c r="E442" s="22">
        <f t="shared" si="71"/>
        <v>3.5039440715883678</v>
      </c>
      <c r="F44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43439.558333333334</v>
      </c>
      <c r="G442" s="6">
        <f>Table1689106[[#This Row],[Mean Value]]+$P$2</f>
        <v>3.5288202493345455</v>
      </c>
      <c r="H442" s="6">
        <f>Table1689106[[#This Row],[Mean Value]]-$P$2</f>
        <v>3.4790678938421902</v>
      </c>
      <c r="I442" s="26">
        <f>Table1689106[[#This Row],[Mean Value]]+$Q$2</f>
        <v>3.5536964270807236</v>
      </c>
      <c r="J442" s="26">
        <f>Table1689106[[#This Row],[Mean Value]]-($Q$2)</f>
        <v>3.4541917160960121</v>
      </c>
      <c r="K442" s="8">
        <f>Table1689106[[#This Row],[Mean Value]]+$R$2</f>
        <v>3.5785726048269013</v>
      </c>
      <c r="L442" s="9">
        <f>Table1689106[[#This Row],[Mean Value]]-$R$2</f>
        <v>3.4293155383498344</v>
      </c>
      <c r="M442" s="23" t="str">
        <f t="array" ref="M442">IF(OR(D442&lt;$Z$2, D442&gt;$Y$2), "Yes", "No")</f>
        <v>No</v>
      </c>
      <c r="N442" s="3"/>
      <c r="V442"/>
      <c r="W442"/>
      <c r="AB442"/>
    </row>
    <row r="443" spans="1:28" x14ac:dyDescent="0.25">
      <c r="A443" s="2">
        <v>43439</v>
      </c>
      <c r="B443" s="17">
        <v>1353</v>
      </c>
      <c r="C443" s="21" t="s">
        <v>30</v>
      </c>
      <c r="D443" s="25">
        <v>3.5</v>
      </c>
      <c r="E443" s="22">
        <f t="shared" si="71"/>
        <v>3.5039440715883678</v>
      </c>
      <c r="F44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43439.578472222223</v>
      </c>
      <c r="G443" s="6">
        <f>Table1689106[[#This Row],[Mean Value]]+$P$2</f>
        <v>3.5288202493345455</v>
      </c>
      <c r="H443" s="6">
        <f>Table1689106[[#This Row],[Mean Value]]-$P$2</f>
        <v>3.4790678938421902</v>
      </c>
      <c r="I443" s="26">
        <f>Table1689106[[#This Row],[Mean Value]]+$Q$2</f>
        <v>3.5536964270807236</v>
      </c>
      <c r="J443" s="26">
        <f>Table1689106[[#This Row],[Mean Value]]-($Q$2)</f>
        <v>3.4541917160960121</v>
      </c>
      <c r="K443" s="8">
        <f>Table1689106[[#This Row],[Mean Value]]+$R$2</f>
        <v>3.5785726048269013</v>
      </c>
      <c r="L443" s="9">
        <f>Table1689106[[#This Row],[Mean Value]]-$R$2</f>
        <v>3.4293155383498344</v>
      </c>
      <c r="M443" s="23" t="str">
        <f t="array" ref="M443">IF(OR(D443&lt;$Z$2, D443&gt;$Y$2), "Yes", "No")</f>
        <v>No</v>
      </c>
      <c r="N443" s="3"/>
      <c r="V443"/>
      <c r="W443"/>
      <c r="AB443"/>
    </row>
    <row r="444" spans="1:28" x14ac:dyDescent="0.25">
      <c r="A444" s="2">
        <v>43439</v>
      </c>
      <c r="B444" s="17">
        <v>1547</v>
      </c>
      <c r="C444" s="21" t="s">
        <v>30</v>
      </c>
      <c r="D444" s="25">
        <v>3.49</v>
      </c>
      <c r="E444" s="22">
        <f>$O$2</f>
        <v>3.5039440715883678</v>
      </c>
      <c r="F44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43439.657638888886</v>
      </c>
      <c r="G444" s="6">
        <f>Table1689106[[#This Row],[Mean Value]]+$P$2</f>
        <v>3.5288202493345455</v>
      </c>
      <c r="H444" s="6">
        <f>Table1689106[[#This Row],[Mean Value]]-$P$2</f>
        <v>3.4790678938421902</v>
      </c>
      <c r="I444" s="26">
        <f>Table1689106[[#This Row],[Mean Value]]+$Q$2</f>
        <v>3.5536964270807236</v>
      </c>
      <c r="J444" s="26">
        <f>Table1689106[[#This Row],[Mean Value]]-($Q$2)</f>
        <v>3.4541917160960121</v>
      </c>
      <c r="K444" s="8">
        <f>Table1689106[[#This Row],[Mean Value]]+$R$2</f>
        <v>3.5785726048269013</v>
      </c>
      <c r="L444" s="9">
        <f>Table1689106[[#This Row],[Mean Value]]-$R$2</f>
        <v>3.4293155383498344</v>
      </c>
      <c r="M444" s="23" t="str">
        <f t="array" ref="M444">IF(OR(D444&lt;$Z$2, D444&gt;$Y$2), "Yes", "No")</f>
        <v>No</v>
      </c>
      <c r="N444" s="3"/>
      <c r="V444"/>
      <c r="W444"/>
      <c r="AB444"/>
    </row>
    <row r="445" spans="1:28" x14ac:dyDescent="0.25">
      <c r="A445" s="2">
        <v>43439</v>
      </c>
      <c r="B445" s="17">
        <v>1644</v>
      </c>
      <c r="C445" s="21" t="s">
        <v>48</v>
      </c>
      <c r="D445" s="25">
        <v>3.48</v>
      </c>
      <c r="E445" s="22">
        <f>$O$2</f>
        <v>3.5039440715883678</v>
      </c>
      <c r="F44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43439.697222222225</v>
      </c>
      <c r="G445" s="6">
        <f>Table1689106[[#This Row],[Mean Value]]+$P$2</f>
        <v>3.5288202493345455</v>
      </c>
      <c r="H445" s="6">
        <f>Table1689106[[#This Row],[Mean Value]]-$P$2</f>
        <v>3.4790678938421902</v>
      </c>
      <c r="I445" s="26">
        <f>Table1689106[[#This Row],[Mean Value]]+$Q$2</f>
        <v>3.5536964270807236</v>
      </c>
      <c r="J445" s="26">
        <f>Table1689106[[#This Row],[Mean Value]]-($Q$2)</f>
        <v>3.4541917160960121</v>
      </c>
      <c r="K445" s="8">
        <f>Table1689106[[#This Row],[Mean Value]]+$R$2</f>
        <v>3.5785726048269013</v>
      </c>
      <c r="L445" s="9">
        <f>Table1689106[[#This Row],[Mean Value]]-$R$2</f>
        <v>3.4293155383498344</v>
      </c>
      <c r="M445" s="23" t="str">
        <f t="array" ref="M445">IF(OR(D445&lt;$Z$2, D445&gt;$Y$2), "Yes", "No")</f>
        <v>No</v>
      </c>
      <c r="N445" s="3"/>
      <c r="V445"/>
      <c r="W445"/>
      <c r="AB445"/>
    </row>
    <row r="446" spans="1:28" x14ac:dyDescent="0.25">
      <c r="A446" s="2">
        <v>43439</v>
      </c>
      <c r="B446" s="17">
        <v>1758</v>
      </c>
      <c r="C446" s="21" t="s">
        <v>48</v>
      </c>
      <c r="D446" s="25">
        <v>3.47</v>
      </c>
      <c r="E446" s="22">
        <f>$O$2</f>
        <v>3.5039440715883678</v>
      </c>
      <c r="F44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43439.748611111114</v>
      </c>
      <c r="G446" s="6">
        <f>Table1689106[[#This Row],[Mean Value]]+$P$2</f>
        <v>3.5288202493345455</v>
      </c>
      <c r="H446" s="6">
        <f>Table1689106[[#This Row],[Mean Value]]-$P$2</f>
        <v>3.4790678938421902</v>
      </c>
      <c r="I446" s="26">
        <f>Table1689106[[#This Row],[Mean Value]]+$Q$2</f>
        <v>3.5536964270807236</v>
      </c>
      <c r="J446" s="26">
        <f>Table1689106[[#This Row],[Mean Value]]-($Q$2)</f>
        <v>3.4541917160960121</v>
      </c>
      <c r="K446" s="8">
        <f>Table1689106[[#This Row],[Mean Value]]+$R$2</f>
        <v>3.5785726048269013</v>
      </c>
      <c r="L446" s="9">
        <f>Table1689106[[#This Row],[Mean Value]]-$R$2</f>
        <v>3.4293155383498344</v>
      </c>
      <c r="M446" s="23" t="str">
        <f t="array" ref="M446">IF(OR(D446&lt;$Z$2, D446&gt;$Y$2), "Yes", "No")</f>
        <v>No</v>
      </c>
      <c r="N446" s="3"/>
      <c r="V446"/>
      <c r="W446"/>
      <c r="AB446"/>
    </row>
    <row r="447" spans="1:28" x14ac:dyDescent="0.25">
      <c r="A447" s="2">
        <v>43440</v>
      </c>
      <c r="B447" s="17">
        <v>800</v>
      </c>
      <c r="C447" s="21" t="s">
        <v>34</v>
      </c>
      <c r="D447" s="25">
        <v>3.52</v>
      </c>
      <c r="E447" s="22">
        <f>$O$2</f>
        <v>3.5039440715883678</v>
      </c>
      <c r="F44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43440.333333333336</v>
      </c>
      <c r="G447" s="6">
        <f>Table1689106[[#This Row],[Mean Value]]+$P$2</f>
        <v>3.5288202493345455</v>
      </c>
      <c r="H447" s="6">
        <f>Table1689106[[#This Row],[Mean Value]]-$P$2</f>
        <v>3.4790678938421902</v>
      </c>
      <c r="I447" s="26">
        <f>Table1689106[[#This Row],[Mean Value]]+$Q$2</f>
        <v>3.5536964270807236</v>
      </c>
      <c r="J447" s="26">
        <f>Table1689106[[#This Row],[Mean Value]]-($Q$2)</f>
        <v>3.4541917160960121</v>
      </c>
      <c r="K447" s="8">
        <f>Table1689106[[#This Row],[Mean Value]]+$R$2</f>
        <v>3.5785726048269013</v>
      </c>
      <c r="L447" s="9">
        <f>Table1689106[[#This Row],[Mean Value]]-$R$2</f>
        <v>3.4293155383498344</v>
      </c>
      <c r="M447" s="23" t="str">
        <f t="array" ref="M447">IF(OR(D447&lt;$Z$2, D447&gt;$Y$2), "Yes", "No")</f>
        <v>No</v>
      </c>
      <c r="N447" s="3"/>
      <c r="V447"/>
      <c r="W447"/>
      <c r="AB447"/>
    </row>
    <row r="448" spans="1:28" x14ac:dyDescent="0.25">
      <c r="A448" s="2">
        <v>43440</v>
      </c>
      <c r="B448" s="17">
        <v>1030</v>
      </c>
      <c r="C448" s="21" t="s">
        <v>34</v>
      </c>
      <c r="D448" s="25">
        <v>3.48</v>
      </c>
      <c r="E448" s="22">
        <f>$O$2</f>
        <v>3.5039440715883678</v>
      </c>
      <c r="F44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43440.4375</v>
      </c>
      <c r="G448" s="6">
        <f>Table1689106[[#This Row],[Mean Value]]+$P$2</f>
        <v>3.5288202493345455</v>
      </c>
      <c r="H448" s="6">
        <f>Table1689106[[#This Row],[Mean Value]]-$P$2</f>
        <v>3.4790678938421902</v>
      </c>
      <c r="I448" s="26">
        <f>Table1689106[[#This Row],[Mean Value]]+$Q$2</f>
        <v>3.5536964270807236</v>
      </c>
      <c r="J448" s="26">
        <f>Table1689106[[#This Row],[Mean Value]]-($Q$2)</f>
        <v>3.4541917160960121</v>
      </c>
      <c r="K448" s="8">
        <f>Table1689106[[#This Row],[Mean Value]]+$R$2</f>
        <v>3.5785726048269013</v>
      </c>
      <c r="L448" s="9">
        <f>Table1689106[[#This Row],[Mean Value]]-$R$2</f>
        <v>3.4293155383498344</v>
      </c>
      <c r="M448" s="23" t="str">
        <f t="array" ref="M448">IF(OR(D448&lt;$Z$2, D448&gt;$Y$2), "Yes", "No")</f>
        <v>No</v>
      </c>
      <c r="N448" s="3"/>
      <c r="V448"/>
      <c r="W448"/>
      <c r="AB448"/>
    </row>
    <row r="449" spans="22:28" x14ac:dyDescent="0.25">
      <c r="V449"/>
      <c r="W449"/>
      <c r="AB449"/>
    </row>
    <row r="450" spans="22:28" x14ac:dyDescent="0.25">
      <c r="V450"/>
      <c r="W450"/>
      <c r="AB450"/>
    </row>
    <row r="451" spans="22:28" x14ac:dyDescent="0.25">
      <c r="V451"/>
      <c r="W451"/>
      <c r="AB451"/>
    </row>
    <row r="452" spans="22:28" x14ac:dyDescent="0.25">
      <c r="V452"/>
      <c r="W452"/>
      <c r="AB452"/>
    </row>
    <row r="453" spans="22:28" x14ac:dyDescent="0.25">
      <c r="V453"/>
      <c r="W453"/>
      <c r="AB453"/>
    </row>
    <row r="454" spans="22:28" x14ac:dyDescent="0.25">
      <c r="V454"/>
      <c r="W454"/>
      <c r="AB454"/>
    </row>
    <row r="455" spans="22:28" x14ac:dyDescent="0.25">
      <c r="V455"/>
      <c r="W455"/>
      <c r="AB455"/>
    </row>
    <row r="456" spans="22:28" x14ac:dyDescent="0.25">
      <c r="V456"/>
      <c r="W456"/>
      <c r="AB456"/>
    </row>
    <row r="457" spans="22:28" x14ac:dyDescent="0.25">
      <c r="V457"/>
      <c r="W457"/>
      <c r="AB457"/>
    </row>
    <row r="458" spans="22:28" x14ac:dyDescent="0.25">
      <c r="V458"/>
      <c r="W458"/>
      <c r="AB458"/>
    </row>
    <row r="459" spans="22:28" x14ac:dyDescent="0.25">
      <c r="V459"/>
      <c r="W459"/>
      <c r="AB459"/>
    </row>
    <row r="460" spans="22:28" x14ac:dyDescent="0.25">
      <c r="V460"/>
      <c r="W460"/>
      <c r="AB460"/>
    </row>
    <row r="461" spans="22:28" x14ac:dyDescent="0.25">
      <c r="V461"/>
      <c r="W461"/>
      <c r="AB461"/>
    </row>
    <row r="462" spans="22:28" x14ac:dyDescent="0.25">
      <c r="V462"/>
      <c r="W462"/>
      <c r="AB462"/>
    </row>
    <row r="463" spans="22:28" x14ac:dyDescent="0.25">
      <c r="V463"/>
      <c r="W463"/>
      <c r="AB463"/>
    </row>
    <row r="464" spans="22:28" x14ac:dyDescent="0.25">
      <c r="V464"/>
      <c r="W464"/>
      <c r="AB464"/>
    </row>
    <row r="465" spans="22:28" x14ac:dyDescent="0.25">
      <c r="V465"/>
      <c r="W465"/>
      <c r="AB465"/>
    </row>
    <row r="466" spans="22:28" x14ac:dyDescent="0.25">
      <c r="V466"/>
      <c r="W466"/>
      <c r="AB466"/>
    </row>
    <row r="467" spans="22:28" x14ac:dyDescent="0.25">
      <c r="V467"/>
      <c r="W467"/>
      <c r="AB467"/>
    </row>
    <row r="468" spans="22:28" x14ac:dyDescent="0.25">
      <c r="V468"/>
      <c r="W468"/>
      <c r="AB468"/>
    </row>
    <row r="469" spans="22:28" x14ac:dyDescent="0.25">
      <c r="V469"/>
      <c r="W469"/>
      <c r="AB469"/>
    </row>
    <row r="470" spans="22:28" x14ac:dyDescent="0.25">
      <c r="V470"/>
      <c r="W470"/>
      <c r="AB470"/>
    </row>
    <row r="471" spans="22:28" x14ac:dyDescent="0.25">
      <c r="V471"/>
      <c r="W471"/>
      <c r="AB471"/>
    </row>
    <row r="472" spans="22:28" x14ac:dyDescent="0.25">
      <c r="V472"/>
      <c r="W472"/>
      <c r="AB472"/>
    </row>
    <row r="473" spans="22:28" x14ac:dyDescent="0.25">
      <c r="V473"/>
      <c r="W473"/>
      <c r="AB473"/>
    </row>
    <row r="474" spans="22:28" x14ac:dyDescent="0.25">
      <c r="V474"/>
      <c r="W474"/>
      <c r="AB474"/>
    </row>
    <row r="475" spans="22:28" x14ac:dyDescent="0.25">
      <c r="V475"/>
      <c r="W475"/>
      <c r="AB475"/>
    </row>
    <row r="476" spans="22:28" x14ac:dyDescent="0.25">
      <c r="V476"/>
      <c r="W476"/>
      <c r="AB476"/>
    </row>
    <row r="477" spans="22:28" x14ac:dyDescent="0.25">
      <c r="V477"/>
      <c r="W477"/>
      <c r="AB477"/>
    </row>
    <row r="478" spans="22:28" x14ac:dyDescent="0.25">
      <c r="V478"/>
      <c r="W478"/>
      <c r="AB478"/>
    </row>
    <row r="479" spans="22:28" x14ac:dyDescent="0.25">
      <c r="V479"/>
      <c r="W479"/>
      <c r="AB479"/>
    </row>
    <row r="480" spans="22:28" x14ac:dyDescent="0.25">
      <c r="V480"/>
      <c r="W480"/>
      <c r="AB480"/>
    </row>
    <row r="481" spans="22:28" x14ac:dyDescent="0.25">
      <c r="V481"/>
      <c r="W481"/>
      <c r="AB481"/>
    </row>
    <row r="482" spans="22:28" x14ac:dyDescent="0.25">
      <c r="V482"/>
      <c r="W482"/>
      <c r="AB482"/>
    </row>
    <row r="483" spans="22:28" x14ac:dyDescent="0.25">
      <c r="V483"/>
      <c r="W483"/>
      <c r="AB483"/>
    </row>
    <row r="484" spans="22:28" x14ac:dyDescent="0.25">
      <c r="V484"/>
      <c r="W484"/>
      <c r="AB484"/>
    </row>
    <row r="485" spans="22:28" x14ac:dyDescent="0.25">
      <c r="V485"/>
      <c r="W485"/>
      <c r="AB485"/>
    </row>
    <row r="486" spans="22:28" x14ac:dyDescent="0.25">
      <c r="V486"/>
      <c r="W486"/>
      <c r="AB486"/>
    </row>
    <row r="487" spans="22:28" x14ac:dyDescent="0.25">
      <c r="V487"/>
      <c r="W487"/>
      <c r="AB487"/>
    </row>
    <row r="488" spans="22:28" x14ac:dyDescent="0.25">
      <c r="V488"/>
      <c r="W488"/>
      <c r="AB488"/>
    </row>
    <row r="489" spans="22:28" x14ac:dyDescent="0.25">
      <c r="V489"/>
      <c r="W489"/>
      <c r="AB489"/>
    </row>
    <row r="490" spans="22:28" x14ac:dyDescent="0.25">
      <c r="V490"/>
      <c r="W490"/>
      <c r="AB490"/>
    </row>
    <row r="491" spans="22:28" x14ac:dyDescent="0.25">
      <c r="V491"/>
      <c r="W491"/>
      <c r="AB491"/>
    </row>
    <row r="492" spans="22:28" x14ac:dyDescent="0.25">
      <c r="V492"/>
      <c r="W492"/>
      <c r="AB492"/>
    </row>
    <row r="493" spans="22:28" x14ac:dyDescent="0.25">
      <c r="V493"/>
      <c r="W493"/>
      <c r="AB493"/>
    </row>
    <row r="494" spans="22:28" x14ac:dyDescent="0.25">
      <c r="V494"/>
      <c r="W494"/>
      <c r="AB494"/>
    </row>
    <row r="495" spans="22:28" x14ac:dyDescent="0.25">
      <c r="V495"/>
      <c r="W495"/>
      <c r="AB495"/>
    </row>
    <row r="496" spans="22:28" x14ac:dyDescent="0.25">
      <c r="V496"/>
      <c r="W496"/>
      <c r="AB496"/>
    </row>
    <row r="497" spans="22:28" x14ac:dyDescent="0.25">
      <c r="V497"/>
      <c r="W497"/>
      <c r="AB497"/>
    </row>
    <row r="498" spans="22:28" x14ac:dyDescent="0.25">
      <c r="V498"/>
      <c r="W498"/>
      <c r="AB498"/>
    </row>
    <row r="499" spans="22:28" x14ac:dyDescent="0.25">
      <c r="V499"/>
      <c r="W499"/>
      <c r="AB499"/>
    </row>
    <row r="500" spans="22:28" x14ac:dyDescent="0.25">
      <c r="V500"/>
      <c r="W500"/>
      <c r="AB500"/>
    </row>
    <row r="501" spans="22:28" x14ac:dyDescent="0.25">
      <c r="V501"/>
      <c r="W501"/>
      <c r="AB501"/>
    </row>
    <row r="502" spans="22:28" x14ac:dyDescent="0.25">
      <c r="V502"/>
      <c r="W502"/>
      <c r="AB502"/>
    </row>
    <row r="503" spans="22:28" x14ac:dyDescent="0.25">
      <c r="V503"/>
      <c r="W503"/>
      <c r="AB503"/>
    </row>
    <row r="504" spans="22:28" x14ac:dyDescent="0.25">
      <c r="V504"/>
      <c r="W504"/>
      <c r="AB504"/>
    </row>
    <row r="505" spans="22:28" x14ac:dyDescent="0.25">
      <c r="V505"/>
      <c r="W505"/>
      <c r="AB505"/>
    </row>
    <row r="506" spans="22:28" x14ac:dyDescent="0.25">
      <c r="V506"/>
      <c r="W506"/>
      <c r="AB506"/>
    </row>
    <row r="507" spans="22:28" x14ac:dyDescent="0.25">
      <c r="V507"/>
      <c r="W507"/>
      <c r="AB507"/>
    </row>
    <row r="508" spans="22:28" x14ac:dyDescent="0.25">
      <c r="V508"/>
      <c r="W508"/>
      <c r="AB508"/>
    </row>
    <row r="509" spans="22:28" x14ac:dyDescent="0.25">
      <c r="V509"/>
      <c r="W509"/>
      <c r="AB509"/>
    </row>
    <row r="510" spans="22:28" x14ac:dyDescent="0.25">
      <c r="V510"/>
      <c r="W510"/>
      <c r="AB510"/>
    </row>
    <row r="511" spans="22:28" x14ac:dyDescent="0.25">
      <c r="V511"/>
      <c r="W511"/>
      <c r="AB511"/>
    </row>
    <row r="512" spans="22:28" x14ac:dyDescent="0.25">
      <c r="V512"/>
      <c r="W512"/>
      <c r="AB512"/>
    </row>
    <row r="513" spans="22:28" x14ac:dyDescent="0.25">
      <c r="V513"/>
      <c r="W513"/>
      <c r="AB513"/>
    </row>
    <row r="514" spans="22:28" x14ac:dyDescent="0.25">
      <c r="V514"/>
      <c r="W514"/>
      <c r="AB514"/>
    </row>
    <row r="515" spans="22:28" x14ac:dyDescent="0.25">
      <c r="V515"/>
      <c r="W515"/>
      <c r="AB515"/>
    </row>
    <row r="516" spans="22:28" x14ac:dyDescent="0.25">
      <c r="V516"/>
      <c r="W516"/>
      <c r="AB516"/>
    </row>
    <row r="517" spans="22:28" x14ac:dyDescent="0.25">
      <c r="V517"/>
      <c r="W517"/>
      <c r="AB517"/>
    </row>
    <row r="518" spans="22:28" x14ac:dyDescent="0.25">
      <c r="V518"/>
      <c r="W518"/>
      <c r="AB518"/>
    </row>
    <row r="519" spans="22:28" x14ac:dyDescent="0.25">
      <c r="V519"/>
      <c r="W519"/>
      <c r="AB519"/>
    </row>
    <row r="520" spans="22:28" x14ac:dyDescent="0.25">
      <c r="V520"/>
      <c r="W520"/>
      <c r="AB520"/>
    </row>
    <row r="521" spans="22:28" x14ac:dyDescent="0.25">
      <c r="V521"/>
      <c r="W521"/>
      <c r="AB521"/>
    </row>
    <row r="522" spans="22:28" x14ac:dyDescent="0.25">
      <c r="V522"/>
      <c r="W522"/>
      <c r="AB522"/>
    </row>
    <row r="523" spans="22:28" x14ac:dyDescent="0.25">
      <c r="V523"/>
      <c r="W523"/>
      <c r="AB523"/>
    </row>
    <row r="524" spans="22:28" x14ac:dyDescent="0.25">
      <c r="V524"/>
      <c r="W524"/>
      <c r="AB524"/>
    </row>
    <row r="525" spans="22:28" x14ac:dyDescent="0.25">
      <c r="V525"/>
      <c r="W525"/>
      <c r="AB525"/>
    </row>
    <row r="526" spans="22:28" x14ac:dyDescent="0.25">
      <c r="V526"/>
      <c r="W526"/>
      <c r="AB526"/>
    </row>
    <row r="527" spans="22:28" x14ac:dyDescent="0.25">
      <c r="V527"/>
      <c r="W527"/>
      <c r="AB527"/>
    </row>
    <row r="528" spans="22:28" x14ac:dyDescent="0.25">
      <c r="V528"/>
      <c r="W528"/>
      <c r="AB528"/>
    </row>
    <row r="529" spans="22:28" x14ac:dyDescent="0.25">
      <c r="V529"/>
      <c r="W529"/>
      <c r="AB529"/>
    </row>
    <row r="530" spans="22:28" x14ac:dyDescent="0.25">
      <c r="V530"/>
      <c r="W530"/>
      <c r="AB530"/>
    </row>
    <row r="531" spans="22:28" x14ac:dyDescent="0.25">
      <c r="V531"/>
      <c r="W531"/>
      <c r="AB531"/>
    </row>
    <row r="1048095" spans="7:7" x14ac:dyDescent="0.25">
      <c r="G1048095" s="10">
        <f>Q2</f>
        <v>4.975235549235571E-2</v>
      </c>
    </row>
  </sheetData>
  <conditionalFormatting sqref="D2:D448">
    <cfRule type="containsText" dxfId="23" priority="4" operator="containsText" text="LCS">
      <formula>NOT(ISERROR(SEARCH("LCS",D2)))</formula>
    </cfRule>
    <cfRule type="containsBlanks" dxfId="22" priority="5">
      <formula>LEN(TRIM(D2))=0</formula>
    </cfRule>
    <cfRule type="cellIs" dxfId="21" priority="6" operator="notBetween">
      <formula>$O$2-$R$2</formula>
      <formula>$O$2+$R$2</formula>
    </cfRule>
  </conditionalFormatting>
  <conditionalFormatting sqref="A49">
    <cfRule type="containsText" dxfId="20" priority="1" operator="containsText" text="LCS">
      <formula>NOT(ISERROR(SEARCH("LCS",A49)))</formula>
    </cfRule>
    <cfRule type="containsBlanks" dxfId="19" priority="2">
      <formula>LEN(TRIM(A49))=0</formula>
    </cfRule>
    <cfRule type="cellIs" dxfId="18" priority="3" operator="notBetween">
      <formula>$O$2-$R$2</formula>
      <formula>$O$2+$R$2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22" zoomScale="40" zoomScaleNormal="40" workbookViewId="0">
      <selection activeCell="C47" sqref="C4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 meter #2__083118AM</vt:lpstr>
      <vt:lpstr>Chart</vt:lpstr>
    </vt:vector>
  </TitlesOfParts>
  <Company>Trinchero Family Estates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amottier</dc:creator>
  <cp:lastModifiedBy>prodlab</cp:lastModifiedBy>
  <cp:lastPrinted>2016-01-12T19:23:29Z</cp:lastPrinted>
  <dcterms:created xsi:type="dcterms:W3CDTF">2013-08-12T15:32:05Z</dcterms:created>
  <dcterms:modified xsi:type="dcterms:W3CDTF">2018-12-06T18:39:25Z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643580486</vt:i4>
  </property>
  <property fmtid="{D5CDD505-2E9C-101B-9397-08002B2CF9AE}" pid="3" name="_NewReviewCycle">
    <vt:lpwstr/>
  </property>
  <property fmtid="{D5CDD505-2E9C-101B-9397-08002B2CF9AE}" pid="4" name="_EmailSubject">
    <vt:lpwstr>excel control chart template</vt:lpwstr>
  </property>
  <property fmtid="{D5CDD505-2E9C-101B-9397-08002B2CF9AE}" pid="5" name="_AuthorEmail">
    <vt:lpwstr>amottier@tfewines.com</vt:lpwstr>
  </property>
  <property fmtid="{D5CDD505-2E9C-101B-9397-08002B2CF9AE}" pid="6" name="_AuthorEmailDisplayName">
    <vt:lpwstr>Andre Mottier</vt:lpwstr>
  </property>
  <property fmtid="{D5CDD505-2E9C-101B-9397-08002B2CF9AE}" pid="7" name="_ReviewingToolsShownOnce">
    <vt:lpwstr/>
  </property>
</Properties>
</file>