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xampp\htdocs\dash\notes\"/>
    </mc:Choice>
  </mc:AlternateContent>
  <xr:revisionPtr revIDLastSave="0" documentId="13_ncr:1_{2441BEA3-5D8C-4351-AE7E-C0C98A022E04}" xr6:coauthVersionLast="41" xr6:coauthVersionMax="41" xr10:uidLastSave="{00000000-0000-0000-0000-000000000000}"/>
  <bookViews>
    <workbookView xWindow="-108" yWindow="-108" windowWidth="23256" windowHeight="12720" activeTab="6" xr2:uid="{00000000-000D-0000-FFFF-FFFF00000000}"/>
  </bookViews>
  <sheets>
    <sheet name="Checklist" sheetId="1" r:id="rId1"/>
    <sheet name="Age &amp; Gender" sheetId="3" r:id="rId2"/>
    <sheet name="Staff by Scale" sheetId="2" r:id="rId3"/>
    <sheet name="Terms of Service" sheetId="4" r:id="rId4"/>
    <sheet name="New Hires " sheetId="7" r:id="rId5"/>
    <sheet name="Pension Stats" sheetId="8" r:id="rId6"/>
    <sheet name="New Retirees 2018" sheetId="6" r:id="rId7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4" l="1"/>
  <c r="E15" i="4"/>
  <c r="E16" i="4"/>
  <c r="E17" i="4"/>
  <c r="E18" i="4"/>
  <c r="E19" i="4"/>
  <c r="E20" i="4"/>
  <c r="E21" i="4"/>
  <c r="E22" i="4"/>
  <c r="E23" i="4"/>
  <c r="E24" i="4"/>
  <c r="E25" i="4"/>
  <c r="E27" i="4"/>
  <c r="E14" i="4"/>
  <c r="E5" i="2"/>
  <c r="E6" i="2"/>
  <c r="E7" i="2"/>
  <c r="E8" i="2"/>
  <c r="E9" i="2"/>
  <c r="E10" i="2"/>
  <c r="E11" i="2"/>
  <c r="E12" i="2"/>
  <c r="E13" i="2"/>
  <c r="E14" i="2"/>
  <c r="E15" i="2"/>
  <c r="E4" i="2"/>
  <c r="E27" i="3"/>
  <c r="E26" i="3"/>
  <c r="E25" i="3"/>
  <c r="E24" i="3"/>
  <c r="E23" i="3"/>
  <c r="E22" i="3"/>
  <c r="E21" i="3"/>
  <c r="E20" i="3"/>
  <c r="E19" i="3"/>
  <c r="E18" i="3"/>
  <c r="E17" i="3"/>
  <c r="D66" i="8" l="1"/>
  <c r="C66" i="8"/>
  <c r="B66" i="8"/>
  <c r="C23" i="8"/>
  <c r="B23" i="8"/>
  <c r="D22" i="8"/>
  <c r="D21" i="8"/>
  <c r="D20" i="8"/>
  <c r="D19" i="8"/>
  <c r="D18" i="8"/>
  <c r="D17" i="8"/>
  <c r="D16" i="8"/>
  <c r="G9" i="8"/>
  <c r="E9" i="8"/>
  <c r="D9" i="8"/>
  <c r="C9" i="8"/>
  <c r="B9" i="8"/>
  <c r="I8" i="8"/>
  <c r="F8" i="8"/>
  <c r="H8" i="8" s="1"/>
  <c r="I7" i="8"/>
  <c r="F7" i="8"/>
  <c r="H7" i="8" s="1"/>
  <c r="I6" i="8"/>
  <c r="F6" i="8"/>
  <c r="H6" i="8" s="1"/>
  <c r="X5" i="7"/>
  <c r="Y5" i="7"/>
  <c r="Z5" i="7" s="1"/>
  <c r="X6" i="7"/>
  <c r="Y6" i="7"/>
  <c r="X7" i="7"/>
  <c r="Y7" i="7"/>
  <c r="X8" i="7"/>
  <c r="Z8" i="7" s="1"/>
  <c r="Y8" i="7"/>
  <c r="X9" i="7"/>
  <c r="Y9" i="7"/>
  <c r="Z9" i="7" s="1"/>
  <c r="X10" i="7"/>
  <c r="Y10" i="7"/>
  <c r="X11" i="7"/>
  <c r="Y11" i="7"/>
  <c r="X12" i="7"/>
  <c r="Z12" i="7" s="1"/>
  <c r="Y12" i="7"/>
  <c r="X13" i="7"/>
  <c r="Y13" i="7"/>
  <c r="Z13" i="7" s="1"/>
  <c r="X14" i="7"/>
  <c r="Y14" i="7"/>
  <c r="X15" i="7"/>
  <c r="Y15" i="7"/>
  <c r="X16" i="7"/>
  <c r="Z16" i="7" s="1"/>
  <c r="Y16" i="7"/>
  <c r="X17" i="7"/>
  <c r="Y17" i="7"/>
  <c r="Z17" i="7" s="1"/>
  <c r="X18" i="7"/>
  <c r="Y18" i="7"/>
  <c r="X19" i="7"/>
  <c r="Y19" i="7"/>
  <c r="X20" i="7"/>
  <c r="Z20" i="7" s="1"/>
  <c r="Y20" i="7"/>
  <c r="X21" i="7"/>
  <c r="Y21" i="7"/>
  <c r="Z21" i="7" s="1"/>
  <c r="X22" i="7"/>
  <c r="Y22" i="7"/>
  <c r="X23" i="7"/>
  <c r="Y23" i="7"/>
  <c r="X24" i="7"/>
  <c r="Y24" i="7"/>
  <c r="Z24" i="7" s="1"/>
  <c r="X25" i="7"/>
  <c r="Y25" i="7"/>
  <c r="Z25" i="7" s="1"/>
  <c r="X26" i="7"/>
  <c r="Y26" i="7"/>
  <c r="X27" i="7"/>
  <c r="Y27" i="7"/>
  <c r="X28" i="7"/>
  <c r="Z28" i="7" s="1"/>
  <c r="Y28" i="7"/>
  <c r="X29" i="7"/>
  <c r="Y29" i="7"/>
  <c r="Z29" i="7" s="1"/>
  <c r="X30" i="7"/>
  <c r="Y30" i="7"/>
  <c r="X31" i="7"/>
  <c r="Y31" i="7"/>
  <c r="X32" i="7"/>
  <c r="Z32" i="7" s="1"/>
  <c r="Y32" i="7"/>
  <c r="X33" i="7"/>
  <c r="Y33" i="7"/>
  <c r="Z33" i="7" s="1"/>
  <c r="X34" i="7"/>
  <c r="Y34" i="7"/>
  <c r="Y4" i="7"/>
  <c r="X4" i="7"/>
  <c r="Z4" i="7" s="1"/>
  <c r="E223" i="6"/>
  <c r="D4" i="6" s="1"/>
  <c r="F223" i="6"/>
  <c r="D5" i="6" s="1"/>
  <c r="G223" i="6"/>
  <c r="D223" i="6"/>
  <c r="D3" i="6" s="1"/>
  <c r="D6" i="6" l="1"/>
  <c r="E4" i="6" s="1"/>
  <c r="E3" i="6"/>
  <c r="Z31" i="7"/>
  <c r="Z27" i="7"/>
  <c r="Z23" i="7"/>
  <c r="Z19" i="7"/>
  <c r="Z15" i="7"/>
  <c r="Z11" i="7"/>
  <c r="Z7" i="7"/>
  <c r="Z34" i="7"/>
  <c r="Z30" i="7"/>
  <c r="Z26" i="7"/>
  <c r="Z22" i="7"/>
  <c r="Z18" i="7"/>
  <c r="Z14" i="7"/>
  <c r="Z10" i="7"/>
  <c r="Z6" i="7"/>
  <c r="E22" i="8"/>
  <c r="D23" i="8"/>
  <c r="F9" i="8"/>
  <c r="H9" i="8" s="1"/>
  <c r="I9" i="8"/>
  <c r="G15" i="4"/>
  <c r="G16" i="4"/>
  <c r="G17" i="4"/>
  <c r="G18" i="4"/>
  <c r="G19" i="4"/>
  <c r="G20" i="4"/>
  <c r="G5" i="4" s="1"/>
  <c r="G21" i="4"/>
  <c r="G22" i="4"/>
  <c r="G23" i="4"/>
  <c r="G24" i="4"/>
  <c r="G4" i="4" s="1"/>
  <c r="G25" i="4"/>
  <c r="G26" i="4"/>
  <c r="G27" i="4"/>
  <c r="G6" i="4" s="1"/>
  <c r="G28" i="4"/>
  <c r="G29" i="4"/>
  <c r="G30" i="4"/>
  <c r="G31" i="4"/>
  <c r="G14" i="4"/>
  <c r="G3" i="4" s="1"/>
  <c r="F32" i="4"/>
  <c r="C6" i="4"/>
  <c r="B6" i="4"/>
  <c r="C4" i="4"/>
  <c r="B4" i="4"/>
  <c r="C5" i="4"/>
  <c r="B5" i="4"/>
  <c r="C3" i="4"/>
  <c r="B3" i="4"/>
  <c r="C32" i="4"/>
  <c r="B32" i="4"/>
  <c r="D31" i="4"/>
  <c r="D30" i="4"/>
  <c r="E30" i="4" s="1"/>
  <c r="D29" i="4"/>
  <c r="D28" i="4"/>
  <c r="D27" i="4"/>
  <c r="D26" i="4"/>
  <c r="E26" i="4" s="1"/>
  <c r="D25" i="4"/>
  <c r="D24" i="4"/>
  <c r="D23" i="4"/>
  <c r="D22" i="4"/>
  <c r="D21" i="4"/>
  <c r="D20" i="4"/>
  <c r="D19" i="4"/>
  <c r="D18" i="4"/>
  <c r="D17" i="4"/>
  <c r="D16" i="4"/>
  <c r="D15" i="4"/>
  <c r="D14" i="4"/>
  <c r="F19" i="3"/>
  <c r="F20" i="3"/>
  <c r="F23" i="3"/>
  <c r="F24" i="3"/>
  <c r="F27" i="3"/>
  <c r="F17" i="3"/>
  <c r="D28" i="3"/>
  <c r="F21" i="3" s="1"/>
  <c r="C28" i="3"/>
  <c r="B28" i="3"/>
  <c r="D10" i="3"/>
  <c r="C10" i="3"/>
  <c r="B10" i="3"/>
  <c r="D6" i="3"/>
  <c r="D16" i="2"/>
  <c r="F6" i="2" s="1"/>
  <c r="C16" i="2"/>
  <c r="B16" i="2"/>
  <c r="D6" i="4" l="1"/>
  <c r="G8" i="4"/>
  <c r="H7" i="4" s="1"/>
  <c r="F5" i="2"/>
  <c r="F13" i="2"/>
  <c r="C8" i="4"/>
  <c r="F4" i="2"/>
  <c r="F8" i="2"/>
  <c r="F15" i="2"/>
  <c r="F11" i="2"/>
  <c r="F7" i="2"/>
  <c r="F26" i="3"/>
  <c r="F22" i="3"/>
  <c r="F18" i="3"/>
  <c r="D5" i="4"/>
  <c r="D4" i="4"/>
  <c r="G32" i="4"/>
  <c r="E5" i="6"/>
  <c r="F9" i="2"/>
  <c r="F12" i="2"/>
  <c r="F14" i="2"/>
  <c r="F10" i="2"/>
  <c r="F25" i="3"/>
  <c r="B8" i="4"/>
  <c r="E19" i="8"/>
  <c r="E16" i="8"/>
  <c r="E20" i="8"/>
  <c r="E18" i="8"/>
  <c r="E21" i="8"/>
  <c r="E17" i="8"/>
  <c r="D32" i="4"/>
  <c r="D3" i="4"/>
  <c r="H6" i="4" l="1"/>
  <c r="H4" i="4"/>
  <c r="H3" i="4"/>
  <c r="H5" i="4"/>
  <c r="D8" i="4"/>
  <c r="F3" i="4" s="1"/>
  <c r="F6" i="4" l="1"/>
  <c r="F5" i="4"/>
  <c r="F4" i="4"/>
</calcChain>
</file>

<file path=xl/sharedStrings.xml><?xml version="1.0" encoding="utf-8"?>
<sst xmlns="http://schemas.openxmlformats.org/spreadsheetml/2006/main" count="708" uniqueCount="591">
  <si>
    <t>1. Human Resource Breakdown by Salary Scale and Seniority</t>
  </si>
  <si>
    <t>2. Sex and Gender</t>
  </si>
  <si>
    <t>3. Age and Age category</t>
  </si>
  <si>
    <t>4. Education level</t>
  </si>
  <si>
    <t>5. Function type: E.g. top management, middle management, production personnel and support staff, cadres.</t>
  </si>
  <si>
    <t>6. Permanent and Pensionable vs Contract Staff</t>
  </si>
  <si>
    <t>7. Employees Active</t>
  </si>
  <si>
    <t>8. Payroll and Wage bill: Permanent vs Contract, Central Govt vs Local Govt, by Gender, Scale, e.t.c</t>
  </si>
  <si>
    <t>9. Attendance</t>
  </si>
  <si>
    <t>10. Turnover: The number and/or percentage of employees who left in the previous period.</t>
  </si>
  <si>
    <t>11. New hires: The number and/or percentage of new employees who joined the service within the last year.</t>
  </si>
  <si>
    <t>12. Absenteeism: Whether on medical grounds, abscondment, training, e.t.c.</t>
  </si>
  <si>
    <t>13. Training cost</t>
  </si>
  <si>
    <t>14. Recruitment cost</t>
  </si>
  <si>
    <t>15. Time to fill or recruit</t>
  </si>
  <si>
    <t>16. Trends Analysis for last 3 year</t>
  </si>
  <si>
    <t>17. Pensions Data by entity or vote, age, Gender, time taken by pensioners to access pension</t>
  </si>
  <si>
    <t>Smart Dashboard Information Needs</t>
  </si>
  <si>
    <t>FEMALE</t>
  </si>
  <si>
    <t>MALE</t>
  </si>
  <si>
    <t>TOTAL</t>
  </si>
  <si>
    <t>Proportion</t>
  </si>
  <si>
    <t>U1S</t>
  </si>
  <si>
    <t>U1SE</t>
  </si>
  <si>
    <t>U1</t>
  </si>
  <si>
    <t>U1E</t>
  </si>
  <si>
    <t>U2</t>
  </si>
  <si>
    <t>U3</t>
  </si>
  <si>
    <t>U4</t>
  </si>
  <si>
    <t>U5</t>
  </si>
  <si>
    <t>U6</t>
  </si>
  <si>
    <t>U7</t>
  </si>
  <si>
    <t>U8</t>
  </si>
  <si>
    <t>Others</t>
  </si>
  <si>
    <t>Number of Staff</t>
  </si>
  <si>
    <t>Active Payroll -General</t>
  </si>
  <si>
    <t>Dec'17</t>
  </si>
  <si>
    <t>Dec'18</t>
  </si>
  <si>
    <t>Male</t>
  </si>
  <si>
    <t>Female</t>
  </si>
  <si>
    <t>Total</t>
  </si>
  <si>
    <t>Staff on the Payroll</t>
  </si>
  <si>
    <t>Current Ave. Age (Yrs)</t>
  </si>
  <si>
    <t>Ave. Age at entry (Yrs)</t>
  </si>
  <si>
    <t>Ave. Length of Service (Yrs)</t>
  </si>
  <si>
    <t>Ave.Length of Service (Months)</t>
  </si>
  <si>
    <t>Ave.Length in Current Appointment (Yrs)</t>
  </si>
  <si>
    <t>Categorisation of Age (Yrs)</t>
  </si>
  <si>
    <t>Less than 30</t>
  </si>
  <si>
    <t>Less than 35</t>
  </si>
  <si>
    <t>Less than 40</t>
  </si>
  <si>
    <t>Less than 45</t>
  </si>
  <si>
    <t>Less than 50</t>
  </si>
  <si>
    <t>Less than 55</t>
  </si>
  <si>
    <t xml:space="preserve">55 &lt; 57 </t>
  </si>
  <si>
    <t>57 Yrs</t>
  </si>
  <si>
    <t>58 Yrs</t>
  </si>
  <si>
    <t>59 Yrs</t>
  </si>
  <si>
    <t>60 &amp; above</t>
  </si>
  <si>
    <t>Grand Total</t>
  </si>
  <si>
    <t>%age</t>
  </si>
  <si>
    <t>Can only be deduced</t>
  </si>
  <si>
    <t>Terms of Employment</t>
  </si>
  <si>
    <t>GENDER</t>
  </si>
  <si>
    <t>Permanent Employee</t>
  </si>
  <si>
    <t>Permanent Employee in Acting role</t>
  </si>
  <si>
    <t>Permanent Employee on  Interdiction (Suspension with half pay)</t>
  </si>
  <si>
    <t>Permanent Employee on  Paid Leave</t>
  </si>
  <si>
    <t>Permanent Employee on  Transfer Within Service</t>
  </si>
  <si>
    <t>Permanent on Annual Leave</t>
  </si>
  <si>
    <t>Employee on probation</t>
  </si>
  <si>
    <t>Employee on Probation  gets Annual Leave</t>
  </si>
  <si>
    <t>Employee on Probation  gets Interdiction (Suspension with half pay)</t>
  </si>
  <si>
    <t>Employee on Probation  gets Paternity Leave</t>
  </si>
  <si>
    <t>Employee on contract terms</t>
  </si>
  <si>
    <t>Contract employee gets Interdiction (Suspension with half pay)</t>
  </si>
  <si>
    <t>Contract employee gets Maternity Leave</t>
  </si>
  <si>
    <t>Employee on trial basis</t>
  </si>
  <si>
    <t>Employee on trial basis gets Interdiction (Suspension with half pay)</t>
  </si>
  <si>
    <t>Retired - Voluntary Retirement Scheme</t>
  </si>
  <si>
    <t>Retired (teaching and traditional service)</t>
  </si>
  <si>
    <t>Retired (UPDF)</t>
  </si>
  <si>
    <t>Permanent &amp; Pensionable</t>
  </si>
  <si>
    <t>Contract Staff</t>
  </si>
  <si>
    <t>Staff on Probation</t>
  </si>
  <si>
    <t>Other e.g. On trial</t>
  </si>
  <si>
    <t>%</t>
  </si>
  <si>
    <t>Dec'18 Salary</t>
  </si>
  <si>
    <t>Annual Salary</t>
  </si>
  <si>
    <t>Not Available</t>
  </si>
  <si>
    <t>Skills &amp; Competencies</t>
  </si>
  <si>
    <t>Females</t>
  </si>
  <si>
    <t>Males</t>
  </si>
  <si>
    <t>001</t>
  </si>
  <si>
    <t>Office of the President</t>
  </si>
  <si>
    <t>002</t>
  </si>
  <si>
    <t>State House</t>
  </si>
  <si>
    <t>003</t>
  </si>
  <si>
    <t>Office of the Prime Minister</t>
  </si>
  <si>
    <t>005</t>
  </si>
  <si>
    <t>Ministry of Public Service</t>
  </si>
  <si>
    <t>006</t>
  </si>
  <si>
    <t>Ministry of Foreign Affairs</t>
  </si>
  <si>
    <t>007</t>
  </si>
  <si>
    <t>Ministry of Justice and Constitutional Affairs</t>
  </si>
  <si>
    <t>008</t>
  </si>
  <si>
    <t>Ministry of Finance, Planning &amp; Economic Dev.</t>
  </si>
  <si>
    <t>009</t>
  </si>
  <si>
    <t>Ministry of Internal Affairs</t>
  </si>
  <si>
    <t>010</t>
  </si>
  <si>
    <t>Ministry of Agriculture, Animal, Industry &amp; Fisheries</t>
  </si>
  <si>
    <t>011</t>
  </si>
  <si>
    <t>Ministry of Local Government</t>
  </si>
  <si>
    <t>012</t>
  </si>
  <si>
    <t>Ministry of Lands, Housing &amp; Urban Development</t>
  </si>
  <si>
    <t>013</t>
  </si>
  <si>
    <t>Ministry of Education and Sports</t>
  </si>
  <si>
    <t>014</t>
  </si>
  <si>
    <t>Ministry of Health</t>
  </si>
  <si>
    <t>015</t>
  </si>
  <si>
    <t>Ministry of Trade, Industry and Cooperatives</t>
  </si>
  <si>
    <t>016</t>
  </si>
  <si>
    <t>Ministry of Works and Transport</t>
  </si>
  <si>
    <t>017</t>
  </si>
  <si>
    <t>Ministry of Energy and Mineral Development</t>
  </si>
  <si>
    <t>018</t>
  </si>
  <si>
    <t>Ministry of Gender, Labour and Social Development</t>
  </si>
  <si>
    <t>019</t>
  </si>
  <si>
    <t>Ministry of Water and Environment</t>
  </si>
  <si>
    <t>020</t>
  </si>
  <si>
    <t>Ministry of Information &amp; Communications Tech. and National Guidance</t>
  </si>
  <si>
    <t>021</t>
  </si>
  <si>
    <t>East African Community Affairs</t>
  </si>
  <si>
    <t>101</t>
  </si>
  <si>
    <t>Judiciary</t>
  </si>
  <si>
    <t>105</t>
  </si>
  <si>
    <t>Law Reform Commission-Statutory</t>
  </si>
  <si>
    <t>114</t>
  </si>
  <si>
    <t>Uganda Cancer Institute</t>
  </si>
  <si>
    <t>115</t>
  </si>
  <si>
    <t>Uganda Heart Institute</t>
  </si>
  <si>
    <t>120</t>
  </si>
  <si>
    <t>National Citizenship and Immigration Control</t>
  </si>
  <si>
    <t>122</t>
  </si>
  <si>
    <t>KAMPAL CAPITAL CITY AUTHORITY</t>
  </si>
  <si>
    <t>131</t>
  </si>
  <si>
    <t>Auditor General- Statutory</t>
  </si>
  <si>
    <t>132</t>
  </si>
  <si>
    <t>Education Service Commission</t>
  </si>
  <si>
    <t>133</t>
  </si>
  <si>
    <t>Directorate of Public Prosecutions</t>
  </si>
  <si>
    <t>134</t>
  </si>
  <si>
    <t>Health Service Commission</t>
  </si>
  <si>
    <t>144</t>
  </si>
  <si>
    <t>Uganda Police Force</t>
  </si>
  <si>
    <t>145</t>
  </si>
  <si>
    <t>Uganda Prisons</t>
  </si>
  <si>
    <t>146</t>
  </si>
  <si>
    <t>Public Service Commission</t>
  </si>
  <si>
    <t>148</t>
  </si>
  <si>
    <t>Judicial Service Commission</t>
  </si>
  <si>
    <t>151</t>
  </si>
  <si>
    <t>Uganda Blood Transfusion Service (UBTS)</t>
  </si>
  <si>
    <t>156</t>
  </si>
  <si>
    <t>Uganda Land Commission</t>
  </si>
  <si>
    <t>161</t>
  </si>
  <si>
    <t>Mulago Hospital Complex</t>
  </si>
  <si>
    <t>162</t>
  </si>
  <si>
    <t>Butabika Hospital</t>
  </si>
  <si>
    <t>163</t>
  </si>
  <si>
    <t>Arua Referral Hospital</t>
  </si>
  <si>
    <t>164</t>
  </si>
  <si>
    <t>Fort Portal Referral Hospital</t>
  </si>
  <si>
    <t>165</t>
  </si>
  <si>
    <t>Gulu Referral Hospital</t>
  </si>
  <si>
    <t>166</t>
  </si>
  <si>
    <t>Hoima Referral Hospital</t>
  </si>
  <si>
    <t>167</t>
  </si>
  <si>
    <t>Jinja Referral Hospital</t>
  </si>
  <si>
    <t>168</t>
  </si>
  <si>
    <t>Kabale Referral Hospital</t>
  </si>
  <si>
    <t>169</t>
  </si>
  <si>
    <t>Masaka Referral Hospital</t>
  </si>
  <si>
    <t>170</t>
  </si>
  <si>
    <t>Mbale Referral Hospital</t>
  </si>
  <si>
    <t>171</t>
  </si>
  <si>
    <t>Soroti Referral Hospital</t>
  </si>
  <si>
    <t>172</t>
  </si>
  <si>
    <t>Lira Referral Hospital</t>
  </si>
  <si>
    <t>173</t>
  </si>
  <si>
    <t>Mbarara Referral Hospital</t>
  </si>
  <si>
    <t>174</t>
  </si>
  <si>
    <t>Mubende Referral Hospital</t>
  </si>
  <si>
    <t>175</t>
  </si>
  <si>
    <t>Moroto Referral Hosptial</t>
  </si>
  <si>
    <t>176</t>
  </si>
  <si>
    <t>Naguru Hospital</t>
  </si>
  <si>
    <t>304</t>
  </si>
  <si>
    <t>UVRI</t>
  </si>
  <si>
    <t>501</t>
  </si>
  <si>
    <t>Adjumani District</t>
  </si>
  <si>
    <t>502</t>
  </si>
  <si>
    <t>Apac District</t>
  </si>
  <si>
    <t>503</t>
  </si>
  <si>
    <t>Arua District</t>
  </si>
  <si>
    <t>504</t>
  </si>
  <si>
    <t>Bugiri District</t>
  </si>
  <si>
    <t>505</t>
  </si>
  <si>
    <t>Bundibugyo District</t>
  </si>
  <si>
    <t>506</t>
  </si>
  <si>
    <t>Bushenyi District</t>
  </si>
  <si>
    <t>507</t>
  </si>
  <si>
    <t>Busia District</t>
  </si>
  <si>
    <t>508</t>
  </si>
  <si>
    <t>Gulu District</t>
  </si>
  <si>
    <t>509</t>
  </si>
  <si>
    <t>Hoima District</t>
  </si>
  <si>
    <t>510</t>
  </si>
  <si>
    <t>Iganga District</t>
  </si>
  <si>
    <t>511</t>
  </si>
  <si>
    <t>Jinja District</t>
  </si>
  <si>
    <t>512</t>
  </si>
  <si>
    <t>Kabale District</t>
  </si>
  <si>
    <t>513</t>
  </si>
  <si>
    <t>Kabarole District</t>
  </si>
  <si>
    <t>514</t>
  </si>
  <si>
    <t>Kaberamaido District</t>
  </si>
  <si>
    <t>515</t>
  </si>
  <si>
    <t>Kalangala District</t>
  </si>
  <si>
    <t>517</t>
  </si>
  <si>
    <t>Kamuli District</t>
  </si>
  <si>
    <t>518</t>
  </si>
  <si>
    <t>Kamwenge District</t>
  </si>
  <si>
    <t>519</t>
  </si>
  <si>
    <t>Kanungu District</t>
  </si>
  <si>
    <t>520</t>
  </si>
  <si>
    <t>Kapchorwa District</t>
  </si>
  <si>
    <t>521</t>
  </si>
  <si>
    <t>Kasese District</t>
  </si>
  <si>
    <t>522</t>
  </si>
  <si>
    <t>Katakwi District</t>
  </si>
  <si>
    <t>523</t>
  </si>
  <si>
    <t>Kayunga District</t>
  </si>
  <si>
    <t>524</t>
  </si>
  <si>
    <t>Kibaale District</t>
  </si>
  <si>
    <t>525</t>
  </si>
  <si>
    <t>Kiboga District</t>
  </si>
  <si>
    <t>526</t>
  </si>
  <si>
    <t>Kisoro District</t>
  </si>
  <si>
    <t>527</t>
  </si>
  <si>
    <t>Kitgum District</t>
  </si>
  <si>
    <t>528</t>
  </si>
  <si>
    <t>Kotido District</t>
  </si>
  <si>
    <t>529</t>
  </si>
  <si>
    <t>Kumi District</t>
  </si>
  <si>
    <t>530</t>
  </si>
  <si>
    <t>Kyenjojo District</t>
  </si>
  <si>
    <t>531</t>
  </si>
  <si>
    <t>Lira District</t>
  </si>
  <si>
    <t>532</t>
  </si>
  <si>
    <t>Luwero District</t>
  </si>
  <si>
    <t>533</t>
  </si>
  <si>
    <t>Masaka District</t>
  </si>
  <si>
    <t>534</t>
  </si>
  <si>
    <t>Masindi District</t>
  </si>
  <si>
    <t>535</t>
  </si>
  <si>
    <t>Mayuge District</t>
  </si>
  <si>
    <t>536</t>
  </si>
  <si>
    <t>Mbale District</t>
  </si>
  <si>
    <t>537</t>
  </si>
  <si>
    <t>Mbarara District</t>
  </si>
  <si>
    <t>538</t>
  </si>
  <si>
    <t>Moroto District</t>
  </si>
  <si>
    <t>539</t>
  </si>
  <si>
    <t>Moyo District</t>
  </si>
  <si>
    <t>540</t>
  </si>
  <si>
    <t>Mpigi District</t>
  </si>
  <si>
    <t>541</t>
  </si>
  <si>
    <t>Mubende District</t>
  </si>
  <si>
    <t>542</t>
  </si>
  <si>
    <t>Mukono District</t>
  </si>
  <si>
    <t>543</t>
  </si>
  <si>
    <t>Nakapiripiriti District</t>
  </si>
  <si>
    <t>544</t>
  </si>
  <si>
    <t>Nakasongola District</t>
  </si>
  <si>
    <t>545</t>
  </si>
  <si>
    <t>Nebbi District</t>
  </si>
  <si>
    <t>546</t>
  </si>
  <si>
    <t>Ntungamo District</t>
  </si>
  <si>
    <t>547</t>
  </si>
  <si>
    <t>Pader District</t>
  </si>
  <si>
    <t>548</t>
  </si>
  <si>
    <t>Pallisa District</t>
  </si>
  <si>
    <t>549</t>
  </si>
  <si>
    <t>Rakai District</t>
  </si>
  <si>
    <t>550</t>
  </si>
  <si>
    <t>Rukungiri District</t>
  </si>
  <si>
    <t>551</t>
  </si>
  <si>
    <t>Sembabule District</t>
  </si>
  <si>
    <t>552</t>
  </si>
  <si>
    <t>Sironko District</t>
  </si>
  <si>
    <t>553</t>
  </si>
  <si>
    <t>Soroti District</t>
  </si>
  <si>
    <t>554</t>
  </si>
  <si>
    <t>Tororo District</t>
  </si>
  <si>
    <t>555</t>
  </si>
  <si>
    <t>Wakiso District</t>
  </si>
  <si>
    <t>556</t>
  </si>
  <si>
    <t>Yumbe District</t>
  </si>
  <si>
    <t>557</t>
  </si>
  <si>
    <t>Butaleja District</t>
  </si>
  <si>
    <t>558</t>
  </si>
  <si>
    <t>Ibanda District</t>
  </si>
  <si>
    <t>559</t>
  </si>
  <si>
    <t>Kaabong District</t>
  </si>
  <si>
    <t>560</t>
  </si>
  <si>
    <t>Isingiro District</t>
  </si>
  <si>
    <t>561</t>
  </si>
  <si>
    <t>Kaliro District</t>
  </si>
  <si>
    <t>562</t>
  </si>
  <si>
    <t>Kiruhura District</t>
  </si>
  <si>
    <t>563</t>
  </si>
  <si>
    <t>Koboko District</t>
  </si>
  <si>
    <t>564</t>
  </si>
  <si>
    <t>Amolatar District</t>
  </si>
  <si>
    <t>565</t>
  </si>
  <si>
    <t>Amuria District</t>
  </si>
  <si>
    <t>566</t>
  </si>
  <si>
    <t>Manafwa District</t>
  </si>
  <si>
    <t>567</t>
  </si>
  <si>
    <t>Bukwo District</t>
  </si>
  <si>
    <t>568</t>
  </si>
  <si>
    <t>Mityana District</t>
  </si>
  <si>
    <t>569</t>
  </si>
  <si>
    <t>Nakaseke District</t>
  </si>
  <si>
    <t>570</t>
  </si>
  <si>
    <t>Amuru District</t>
  </si>
  <si>
    <t>571</t>
  </si>
  <si>
    <t>Budaka District</t>
  </si>
  <si>
    <t>572</t>
  </si>
  <si>
    <t>Oyam District</t>
  </si>
  <si>
    <t>573</t>
  </si>
  <si>
    <t>Abim District</t>
  </si>
  <si>
    <t>574</t>
  </si>
  <si>
    <t>Namutumba District</t>
  </si>
  <si>
    <t>575</t>
  </si>
  <si>
    <t>Dokolo District</t>
  </si>
  <si>
    <t>576</t>
  </si>
  <si>
    <t>Buliisa District</t>
  </si>
  <si>
    <t>577</t>
  </si>
  <si>
    <t>Maracha District</t>
  </si>
  <si>
    <t>578</t>
  </si>
  <si>
    <t>Bukedea District</t>
  </si>
  <si>
    <t>579</t>
  </si>
  <si>
    <t>Bududa District</t>
  </si>
  <si>
    <t>580</t>
  </si>
  <si>
    <t>Lyantonde District</t>
  </si>
  <si>
    <t>581</t>
  </si>
  <si>
    <t>Amudat District</t>
  </si>
  <si>
    <t>582</t>
  </si>
  <si>
    <t>Buikwe District</t>
  </si>
  <si>
    <t>583</t>
  </si>
  <si>
    <t>Buyende District</t>
  </si>
  <si>
    <t>584</t>
  </si>
  <si>
    <t>Kyegegwa District</t>
  </si>
  <si>
    <t>585</t>
  </si>
  <si>
    <t>Lamwo District</t>
  </si>
  <si>
    <t>586</t>
  </si>
  <si>
    <t>Otuke District</t>
  </si>
  <si>
    <t>587</t>
  </si>
  <si>
    <t>Zombo District</t>
  </si>
  <si>
    <t>588</t>
  </si>
  <si>
    <t>Alebtong District</t>
  </si>
  <si>
    <t>589</t>
  </si>
  <si>
    <t>Bulambuli District</t>
  </si>
  <si>
    <t>590</t>
  </si>
  <si>
    <t>Buvuma District</t>
  </si>
  <si>
    <t>591</t>
  </si>
  <si>
    <t>Gomba District</t>
  </si>
  <si>
    <t>592</t>
  </si>
  <si>
    <t>Kiryandongo District</t>
  </si>
  <si>
    <t>593</t>
  </si>
  <si>
    <t>Luuka District</t>
  </si>
  <si>
    <t>594</t>
  </si>
  <si>
    <t>Namayingo District</t>
  </si>
  <si>
    <t>595</t>
  </si>
  <si>
    <t>Ntoroko District</t>
  </si>
  <si>
    <t>596</t>
  </si>
  <si>
    <t>Serere District</t>
  </si>
  <si>
    <t>597</t>
  </si>
  <si>
    <t>Kyankwanzi District</t>
  </si>
  <si>
    <t>598</t>
  </si>
  <si>
    <t>Kalungu District</t>
  </si>
  <si>
    <t>599</t>
  </si>
  <si>
    <t>Lwengo District</t>
  </si>
  <si>
    <t>600</t>
  </si>
  <si>
    <t>Bukomansimbi District</t>
  </si>
  <si>
    <t>601</t>
  </si>
  <si>
    <t>Mitooma District</t>
  </si>
  <si>
    <t>602</t>
  </si>
  <si>
    <t>Rubirizi District</t>
  </si>
  <si>
    <t>603</t>
  </si>
  <si>
    <t>Ngora District</t>
  </si>
  <si>
    <t>604</t>
  </si>
  <si>
    <t>Napak District</t>
  </si>
  <si>
    <t>605</t>
  </si>
  <si>
    <t>Kibuku District</t>
  </si>
  <si>
    <t>606</t>
  </si>
  <si>
    <t>Nwoya District</t>
  </si>
  <si>
    <t>607</t>
  </si>
  <si>
    <t>Kole District</t>
  </si>
  <si>
    <t>608</t>
  </si>
  <si>
    <t>Butambala District</t>
  </si>
  <si>
    <t>609</t>
  </si>
  <si>
    <t>Sheema District</t>
  </si>
  <si>
    <t>610</t>
  </si>
  <si>
    <t>Buhweju District</t>
  </si>
  <si>
    <t>611</t>
  </si>
  <si>
    <t>Agago District</t>
  </si>
  <si>
    <t>612</t>
  </si>
  <si>
    <t>Kween District</t>
  </si>
  <si>
    <t>613</t>
  </si>
  <si>
    <t>Kagadi District</t>
  </si>
  <si>
    <t>614</t>
  </si>
  <si>
    <t>Kakumiro District</t>
  </si>
  <si>
    <t>615</t>
  </si>
  <si>
    <t>Omoro District</t>
  </si>
  <si>
    <t>616</t>
  </si>
  <si>
    <t>Rubanda District</t>
  </si>
  <si>
    <t>617</t>
  </si>
  <si>
    <t>Namisindwa District</t>
  </si>
  <si>
    <t>618</t>
  </si>
  <si>
    <t>Pakwach District</t>
  </si>
  <si>
    <t>619</t>
  </si>
  <si>
    <t>Butebo District</t>
  </si>
  <si>
    <t>620</t>
  </si>
  <si>
    <t>Rukiga District</t>
  </si>
  <si>
    <t>621</t>
  </si>
  <si>
    <t>Kyotera District</t>
  </si>
  <si>
    <t>622</t>
  </si>
  <si>
    <t>Bunyangabu District</t>
  </si>
  <si>
    <t>752</t>
  </si>
  <si>
    <t>Entebbe Municipal Council</t>
  </si>
  <si>
    <t>753</t>
  </si>
  <si>
    <t>Fort-Portal Municipal Council</t>
  </si>
  <si>
    <t>754</t>
  </si>
  <si>
    <t>Gulu Municipal Council</t>
  </si>
  <si>
    <t>755</t>
  </si>
  <si>
    <t>Jinja Municipal Council</t>
  </si>
  <si>
    <t>757</t>
  </si>
  <si>
    <t>Kabale Municipal Council</t>
  </si>
  <si>
    <t>758</t>
  </si>
  <si>
    <t>Lira Municipal Council</t>
  </si>
  <si>
    <t>759</t>
  </si>
  <si>
    <t>Masaka Municipal Council</t>
  </si>
  <si>
    <t>760</t>
  </si>
  <si>
    <t>Mbale Municipal Council</t>
  </si>
  <si>
    <t>761</t>
  </si>
  <si>
    <t>Mbarara Municipal Council</t>
  </si>
  <si>
    <t>762</t>
  </si>
  <si>
    <t>Moroto Municipal Council</t>
  </si>
  <si>
    <t>763</t>
  </si>
  <si>
    <t>Soroti Municipal Council</t>
  </si>
  <si>
    <t>764</t>
  </si>
  <si>
    <t>Tororo Municipal Council</t>
  </si>
  <si>
    <t>770</t>
  </si>
  <si>
    <t>Kasese Municipal Council</t>
  </si>
  <si>
    <t>771</t>
  </si>
  <si>
    <t>Hoima Municipal Council</t>
  </si>
  <si>
    <t>772</t>
  </si>
  <si>
    <t>Mukono Municipal Council</t>
  </si>
  <si>
    <t>773</t>
  </si>
  <si>
    <t>Iganga Municipal Council</t>
  </si>
  <si>
    <t>774</t>
  </si>
  <si>
    <t>Masindi Municipal Council</t>
  </si>
  <si>
    <t>775</t>
  </si>
  <si>
    <t>Ntungamo Municipal Council</t>
  </si>
  <si>
    <t>776</t>
  </si>
  <si>
    <t>Busia Municipal Council</t>
  </si>
  <si>
    <t>777</t>
  </si>
  <si>
    <t>Bushenyi- Ishaka Municipal Council</t>
  </si>
  <si>
    <t>778</t>
  </si>
  <si>
    <t>Rukungiri Municipal Council</t>
  </si>
  <si>
    <t>779</t>
  </si>
  <si>
    <t>Nansana Municipal Council</t>
  </si>
  <si>
    <t>780</t>
  </si>
  <si>
    <t>Makindye-Ssabagabo Municipal Council</t>
  </si>
  <si>
    <t>781</t>
  </si>
  <si>
    <t>Kira Municipal Council</t>
  </si>
  <si>
    <t>782</t>
  </si>
  <si>
    <t>Kisoro Municipal Council</t>
  </si>
  <si>
    <t>783</t>
  </si>
  <si>
    <t>Mityana Municipal Council</t>
  </si>
  <si>
    <t>784</t>
  </si>
  <si>
    <t>Kitgum Municipal Council</t>
  </si>
  <si>
    <t>785</t>
  </si>
  <si>
    <t>Koboko Municipal Council</t>
  </si>
  <si>
    <t>786</t>
  </si>
  <si>
    <t>Mubende Municipal Council</t>
  </si>
  <si>
    <t>787</t>
  </si>
  <si>
    <t>Kumi Municipal Council</t>
  </si>
  <si>
    <t>788</t>
  </si>
  <si>
    <t>Lugazi Municipal Council</t>
  </si>
  <si>
    <t>789</t>
  </si>
  <si>
    <t>Kamuli Municipal Council</t>
  </si>
  <si>
    <t>790</t>
  </si>
  <si>
    <t>Kapchorwa Municipal Council</t>
  </si>
  <si>
    <t>791</t>
  </si>
  <si>
    <t>Ibanda Municipal Council</t>
  </si>
  <si>
    <t>792</t>
  </si>
  <si>
    <t>Njeru Municipal Council</t>
  </si>
  <si>
    <t>793</t>
  </si>
  <si>
    <t>Apac Municipal Council</t>
  </si>
  <si>
    <t>794</t>
  </si>
  <si>
    <t>Nebbi Municipal Council</t>
  </si>
  <si>
    <t>796</t>
  </si>
  <si>
    <t>Sheema Municipal Council</t>
  </si>
  <si>
    <t>VOTE CODE</t>
  </si>
  <si>
    <t>VOTE NAME</t>
  </si>
  <si>
    <t>MANDATORY RETIREMENT</t>
  </si>
  <si>
    <t>DEATH RETIREMENT</t>
  </si>
  <si>
    <t>VOLUNTARY RETIREMENT</t>
  </si>
  <si>
    <t>Number of People who retired in 2018 by Type</t>
  </si>
  <si>
    <t>No</t>
  </si>
  <si>
    <t>Staff who were removed from Active Payroll to Pension Payroll in 2018</t>
  </si>
  <si>
    <t>ACCOUNTING</t>
  </si>
  <si>
    <t>ADMINISTRATION</t>
  </si>
  <si>
    <t>AUDIT</t>
  </si>
  <si>
    <t>CATERING</t>
  </si>
  <si>
    <t>COMPUTER SCIENCE</t>
  </si>
  <si>
    <t>EDUCATION</t>
  </si>
  <si>
    <t>ENGINEERING AND WORKS</t>
  </si>
  <si>
    <t>FINANCE AND PLANNING</t>
  </si>
  <si>
    <t>FOREIGN SERVICE</t>
  </si>
  <si>
    <t>HUMAN RESOURCE MANAGEMENT</t>
  </si>
  <si>
    <t>LEGAL</t>
  </si>
  <si>
    <t>MANAGEMENT AND POLICY ANALYSIS</t>
  </si>
  <si>
    <t>MASS COMMUNICATION</t>
  </si>
  <si>
    <t>MEDICAL</t>
  </si>
  <si>
    <t>NATURAL RESOURCES MANAGEMENT</t>
  </si>
  <si>
    <t>OFFICE MANAGEMENT</t>
  </si>
  <si>
    <t>POLICE</t>
  </si>
  <si>
    <t>POLITICAL AND SPECIFIED OFFICERS</t>
  </si>
  <si>
    <t>PROCUREMENT AND SUPPLIES</t>
  </si>
  <si>
    <t>PRODUCTION</t>
  </si>
  <si>
    <t>RECORDS AND INFORMATION MANAGEMENT</t>
  </si>
  <si>
    <t>RESEARCH</t>
  </si>
  <si>
    <t>SECRETARIAL</t>
  </si>
  <si>
    <t>SECURITY (OTHER THAN POLICE AND PRISONS)</t>
  </si>
  <si>
    <t>SOCIAL AND COMMUNITY DEVELOPMENT</t>
  </si>
  <si>
    <t>SUPPORT STAFF</t>
  </si>
  <si>
    <t>SURVEY AND ARCHITECTURE</t>
  </si>
  <si>
    <t>TRADE AND COMMERCE</t>
  </si>
  <si>
    <t>TRANSPORT AND COMMUNICATION</t>
  </si>
  <si>
    <t>UNCLASSIFIED</t>
  </si>
  <si>
    <t>FEMALES</t>
  </si>
  <si>
    <t>Category</t>
  </si>
  <si>
    <t>Variance-</t>
  </si>
  <si>
    <t xml:space="preserve">Total Number </t>
  </si>
  <si>
    <t>Annual Pension (UG-Mil)</t>
  </si>
  <si>
    <t>Numbers</t>
  </si>
  <si>
    <t>Amount- (UG-Million)</t>
  </si>
  <si>
    <t>UPDF- Veterans</t>
  </si>
  <si>
    <t>Teachers</t>
  </si>
  <si>
    <t xml:space="preserve">Traditional </t>
  </si>
  <si>
    <t>Age Category</t>
  </si>
  <si>
    <t>No of Staff</t>
  </si>
  <si>
    <t>Annual Pension (UG-Million)</t>
  </si>
  <si>
    <t>Below 40</t>
  </si>
  <si>
    <t>Less than 60</t>
  </si>
  <si>
    <t>Less than 65</t>
  </si>
  <si>
    <t>Less than 70</t>
  </si>
  <si>
    <t>Less than 75</t>
  </si>
  <si>
    <t>75 Yrs &amp; above</t>
  </si>
  <si>
    <t>Age of Retirees</t>
  </si>
  <si>
    <t>Job Category</t>
  </si>
  <si>
    <t xml:space="preserve"> DISSEMINATION AND INSPECTION</t>
  </si>
  <si>
    <t xml:space="preserve"> MONITORING &amp; EVALUATION</t>
  </si>
  <si>
    <t xml:space="preserve"> WILDLIFE &amp; ANTIQUITIES</t>
  </si>
  <si>
    <t>EMPLOYMENT &amp; INDUSTRIAL RELATIONS</t>
  </si>
  <si>
    <t>IMMIGRATION</t>
  </si>
  <si>
    <t>PRISONS</t>
  </si>
  <si>
    <t>UNKNOWN</t>
  </si>
  <si>
    <t>Retirees by Category/ Skill</t>
  </si>
  <si>
    <t>Changes in the Pension Payroll since Dec'17</t>
  </si>
  <si>
    <t>Availed</t>
  </si>
  <si>
    <t>Still underway</t>
  </si>
  <si>
    <t>Status</t>
  </si>
  <si>
    <t>Indicator</t>
  </si>
  <si>
    <t>Female Percentage</t>
  </si>
  <si>
    <t>Salary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</si>
</sst>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10" fontId="0" fillId="0" borderId="1" xfId="2" applyNumberFormat="1" applyFont="1" applyBorder="1"/>
    <xf numFmtId="0" fontId="2" fillId="0" borderId="0" xfId="0" applyFont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vertical="top"/>
    </xf>
    <xf numFmtId="164" fontId="0" fillId="0" borderId="1" xfId="0" applyNumberFormat="1" applyBorder="1"/>
    <xf numFmtId="0" fontId="2" fillId="0" borderId="1" xfId="0" applyFont="1" applyBorder="1" applyAlignment="1">
      <alignment wrapText="1"/>
    </xf>
    <xf numFmtId="17" fontId="4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7" fontId="4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17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7" fontId="2" fillId="0" borderId="1" xfId="0" applyNumberFormat="1" applyFont="1" applyBorder="1" applyAlignment="1">
      <alignment vertical="top"/>
    </xf>
    <xf numFmtId="164" fontId="0" fillId="3" borderId="1" xfId="1" applyNumberFormat="1" applyFont="1" applyFill="1" applyBorder="1" applyAlignment="1">
      <alignment vertical="top"/>
    </xf>
    <xf numFmtId="2" fontId="0" fillId="0" borderId="1" xfId="0" applyNumberFormat="1" applyBorder="1" applyAlignment="1">
      <alignment vertical="top"/>
    </xf>
    <xf numFmtId="165" fontId="0" fillId="3" borderId="1" xfId="1" applyNumberFormat="1" applyFont="1" applyFill="1" applyBorder="1" applyAlignment="1">
      <alignment vertical="top"/>
    </xf>
    <xf numFmtId="2" fontId="0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" fontId="0" fillId="0" borderId="1" xfId="1" applyNumberFormat="1" applyFont="1" applyBorder="1" applyAlignment="1">
      <alignment vertical="top"/>
    </xf>
    <xf numFmtId="0" fontId="2" fillId="4" borderId="1" xfId="0" applyFont="1" applyFill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9" fontId="0" fillId="0" borderId="1" xfId="2" applyFont="1" applyBorder="1"/>
    <xf numFmtId="164" fontId="2" fillId="5" borderId="1" xfId="1" applyNumberFormat="1" applyFont="1" applyFill="1" applyBorder="1"/>
    <xf numFmtId="164" fontId="2" fillId="7" borderId="1" xfId="1" applyNumberFormat="1" applyFont="1" applyFill="1" applyBorder="1"/>
    <xf numFmtId="0" fontId="2" fillId="4" borderId="1" xfId="0" applyFont="1" applyFill="1" applyBorder="1" applyAlignment="1">
      <alignment horizontal="center" wrapText="1"/>
    </xf>
    <xf numFmtId="166" fontId="0" fillId="0" borderId="1" xfId="2" applyNumberFormat="1" applyFont="1" applyBorder="1"/>
    <xf numFmtId="0" fontId="0" fillId="0" borderId="1" xfId="0" applyBorder="1" applyAlignment="1">
      <alignment vertical="top" wrapText="1"/>
    </xf>
    <xf numFmtId="164" fontId="2" fillId="0" borderId="1" xfId="1" applyNumberFormat="1" applyFont="1" applyBorder="1" applyAlignment="1">
      <alignment vertical="top"/>
    </xf>
    <xf numFmtId="164" fontId="2" fillId="0" borderId="1" xfId="1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165" fontId="0" fillId="0" borderId="1" xfId="1" applyNumberFormat="1" applyFont="1" applyBorder="1"/>
    <xf numFmtId="164" fontId="0" fillId="0" borderId="0" xfId="1" applyNumberFormat="1" applyFont="1"/>
    <xf numFmtId="164" fontId="0" fillId="0" borderId="1" xfId="0" applyNumberFormat="1" applyBorder="1" applyAlignment="1">
      <alignment horizontal="left"/>
    </xf>
    <xf numFmtId="164" fontId="0" fillId="0" borderId="2" xfId="0" applyNumberFormat="1" applyBorder="1"/>
    <xf numFmtId="0" fontId="0" fillId="0" borderId="2" xfId="0" applyBorder="1"/>
    <xf numFmtId="164" fontId="2" fillId="0" borderId="1" xfId="0" applyNumberFormat="1" applyFont="1" applyBorder="1"/>
    <xf numFmtId="9" fontId="2" fillId="0" borderId="1" xfId="2" applyFont="1" applyBorder="1"/>
    <xf numFmtId="166" fontId="0" fillId="9" borderId="1" xfId="2" applyNumberFormat="1" applyFont="1" applyFill="1" applyBorder="1"/>
    <xf numFmtId="0" fontId="4" fillId="0" borderId="0" xfId="0" applyFont="1"/>
    <xf numFmtId="0" fontId="0" fillId="10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2" fillId="12" borderId="1" xfId="0" applyFont="1" applyFill="1" applyBorder="1"/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vertical="top"/>
    </xf>
    <xf numFmtId="164" fontId="0" fillId="3" borderId="0" xfId="1" applyNumberFormat="1" applyFon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1"/>
  <sheetViews>
    <sheetView workbookViewId="0">
      <selection activeCell="A8" sqref="A8"/>
    </sheetView>
  </sheetViews>
  <sheetFormatPr defaultRowHeight="14.4" x14ac:dyDescent="0.3"/>
  <cols>
    <col min="1" max="1" width="100.33203125" bestFit="1" customWidth="1"/>
    <col min="2" max="2" width="17.33203125" customWidth="1"/>
  </cols>
  <sheetData>
    <row r="2" spans="1:2" x14ac:dyDescent="0.3">
      <c r="A2" s="1" t="s">
        <v>17</v>
      </c>
    </row>
    <row r="3" spans="1:2" x14ac:dyDescent="0.3">
      <c r="A3" s="53" t="s">
        <v>588</v>
      </c>
      <c r="B3" s="53" t="s">
        <v>587</v>
      </c>
    </row>
    <row r="4" spans="1:2" x14ac:dyDescent="0.3">
      <c r="A4" s="3" t="s">
        <v>0</v>
      </c>
      <c r="B4" s="49" t="s">
        <v>585</v>
      </c>
    </row>
    <row r="5" spans="1:2" x14ac:dyDescent="0.3">
      <c r="A5" s="3" t="s">
        <v>1</v>
      </c>
      <c r="B5" s="49" t="s">
        <v>585</v>
      </c>
    </row>
    <row r="6" spans="1:2" x14ac:dyDescent="0.3">
      <c r="A6" s="3" t="s">
        <v>2</v>
      </c>
      <c r="B6" s="49" t="s">
        <v>585</v>
      </c>
    </row>
    <row r="7" spans="1:2" x14ac:dyDescent="0.3">
      <c r="A7" s="3" t="s">
        <v>3</v>
      </c>
      <c r="B7" s="50" t="s">
        <v>61</v>
      </c>
    </row>
    <row r="8" spans="1:2" x14ac:dyDescent="0.3">
      <c r="A8" s="3" t="s">
        <v>4</v>
      </c>
      <c r="B8" s="50" t="s">
        <v>61</v>
      </c>
    </row>
    <row r="9" spans="1:2" x14ac:dyDescent="0.3">
      <c r="A9" s="3" t="s">
        <v>5</v>
      </c>
      <c r="B9" s="49" t="s">
        <v>585</v>
      </c>
    </row>
    <row r="10" spans="1:2" x14ac:dyDescent="0.3">
      <c r="A10" s="3" t="s">
        <v>6</v>
      </c>
      <c r="B10" s="49" t="s">
        <v>585</v>
      </c>
    </row>
    <row r="11" spans="1:2" x14ac:dyDescent="0.3">
      <c r="A11" s="3" t="s">
        <v>7</v>
      </c>
      <c r="B11" s="49" t="s">
        <v>585</v>
      </c>
    </row>
    <row r="12" spans="1:2" x14ac:dyDescent="0.3">
      <c r="A12" s="3" t="s">
        <v>8</v>
      </c>
      <c r="B12" s="51" t="s">
        <v>89</v>
      </c>
    </row>
    <row r="13" spans="1:2" x14ac:dyDescent="0.3">
      <c r="A13" s="3" t="s">
        <v>9</v>
      </c>
      <c r="B13" s="52" t="s">
        <v>586</v>
      </c>
    </row>
    <row r="14" spans="1:2" x14ac:dyDescent="0.3">
      <c r="A14" s="3" t="s">
        <v>10</v>
      </c>
      <c r="B14" s="49" t="s">
        <v>585</v>
      </c>
    </row>
    <row r="15" spans="1:2" x14ac:dyDescent="0.3">
      <c r="A15" s="3" t="s">
        <v>11</v>
      </c>
      <c r="B15" s="51" t="s">
        <v>89</v>
      </c>
    </row>
    <row r="16" spans="1:2" x14ac:dyDescent="0.3">
      <c r="A16" s="3" t="s">
        <v>12</v>
      </c>
      <c r="B16" s="51" t="s">
        <v>89</v>
      </c>
    </row>
    <row r="17" spans="1:2" x14ac:dyDescent="0.3">
      <c r="A17" s="3" t="s">
        <v>13</v>
      </c>
      <c r="B17" s="51" t="s">
        <v>89</v>
      </c>
    </row>
    <row r="18" spans="1:2" x14ac:dyDescent="0.3">
      <c r="A18" s="3" t="s">
        <v>14</v>
      </c>
      <c r="B18" s="51" t="s">
        <v>89</v>
      </c>
    </row>
    <row r="19" spans="1:2" x14ac:dyDescent="0.3">
      <c r="A19" s="3" t="s">
        <v>15</v>
      </c>
      <c r="B19" s="3" t="s">
        <v>586</v>
      </c>
    </row>
    <row r="20" spans="1:2" x14ac:dyDescent="0.3">
      <c r="A20" s="3" t="s">
        <v>16</v>
      </c>
      <c r="B20" s="49" t="s">
        <v>585</v>
      </c>
    </row>
    <row r="21" spans="1:2" x14ac:dyDescent="0.3">
      <c r="A21" s="3"/>
      <c r="B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8"/>
  <sheetViews>
    <sheetView topLeftCell="A13" workbookViewId="0">
      <selection activeCell="F17" sqref="F17"/>
    </sheetView>
  </sheetViews>
  <sheetFormatPr defaultRowHeight="14.4" x14ac:dyDescent="0.3"/>
  <cols>
    <col min="1" max="1" width="33.109375" customWidth="1"/>
    <col min="2" max="2" width="13.88671875" customWidth="1"/>
    <col min="3" max="3" width="14.5546875" customWidth="1"/>
    <col min="4" max="4" width="16" customWidth="1"/>
    <col min="5" max="5" width="17" bestFit="1" customWidth="1"/>
  </cols>
  <sheetData>
    <row r="3" spans="1:6" x14ac:dyDescent="0.3">
      <c r="A3" s="10" t="s">
        <v>35</v>
      </c>
      <c r="B3" s="11"/>
      <c r="C3" s="11"/>
      <c r="D3" s="11"/>
      <c r="E3" s="11"/>
    </row>
    <row r="4" spans="1:6" x14ac:dyDescent="0.3">
      <c r="A4" s="13"/>
      <c r="B4" s="58" t="s">
        <v>37</v>
      </c>
      <c r="C4" s="58"/>
      <c r="D4" s="58"/>
      <c r="E4" s="54"/>
    </row>
    <row r="5" spans="1:6" x14ac:dyDescent="0.3">
      <c r="A5" s="15"/>
      <c r="B5" s="16" t="s">
        <v>38</v>
      </c>
      <c r="C5" s="16" t="s">
        <v>39</v>
      </c>
      <c r="D5" s="17" t="s">
        <v>40</v>
      </c>
      <c r="E5" s="55"/>
    </row>
    <row r="6" spans="1:6" x14ac:dyDescent="0.3">
      <c r="A6" s="19" t="s">
        <v>41</v>
      </c>
      <c r="B6" s="7">
        <v>196795</v>
      </c>
      <c r="C6" s="7">
        <v>117706</v>
      </c>
      <c r="D6" s="20">
        <f>B6+C6</f>
        <v>314501</v>
      </c>
      <c r="E6" s="56"/>
    </row>
    <row r="7" spans="1:6" x14ac:dyDescent="0.3">
      <c r="A7" s="14" t="s">
        <v>42</v>
      </c>
      <c r="B7" s="21">
        <v>41.75</v>
      </c>
      <c r="C7" s="21">
        <v>39.75</v>
      </c>
      <c r="D7" s="22">
        <v>41.08</v>
      </c>
      <c r="E7" s="57"/>
    </row>
    <row r="8" spans="1:6" x14ac:dyDescent="0.3">
      <c r="A8" s="19" t="s">
        <v>43</v>
      </c>
      <c r="B8" s="21">
        <v>27.58</v>
      </c>
      <c r="C8" s="21">
        <v>26</v>
      </c>
      <c r="D8" s="22">
        <v>27</v>
      </c>
      <c r="E8" s="57"/>
    </row>
    <row r="9" spans="1:6" x14ac:dyDescent="0.3">
      <c r="A9" s="14" t="s">
        <v>44</v>
      </c>
      <c r="B9" s="23">
        <v>14.16</v>
      </c>
      <c r="C9" s="23">
        <v>13.75</v>
      </c>
      <c r="D9" s="22">
        <v>14.08</v>
      </c>
      <c r="E9" s="57"/>
    </row>
    <row r="10" spans="1:6" x14ac:dyDescent="0.3">
      <c r="A10" s="24" t="s">
        <v>45</v>
      </c>
      <c r="B10" s="25">
        <f t="shared" ref="B10:D10" si="0">B9*12</f>
        <v>169.92000000000002</v>
      </c>
      <c r="C10" s="25">
        <f t="shared" si="0"/>
        <v>165</v>
      </c>
      <c r="D10" s="20">
        <f t="shared" si="0"/>
        <v>168.96</v>
      </c>
      <c r="E10" s="56"/>
    </row>
    <row r="11" spans="1:6" ht="28.8" x14ac:dyDescent="0.3">
      <c r="A11" s="24" t="s">
        <v>46</v>
      </c>
      <c r="B11" s="23">
        <v>6.16</v>
      </c>
      <c r="C11" s="23">
        <v>6.5</v>
      </c>
      <c r="D11" s="22">
        <v>6.33</v>
      </c>
      <c r="E11" s="57"/>
    </row>
    <row r="15" spans="1:6" ht="15" customHeight="1" x14ac:dyDescent="0.3">
      <c r="A15" s="59" t="s">
        <v>47</v>
      </c>
      <c r="B15" s="60" t="s">
        <v>37</v>
      </c>
      <c r="C15" s="60"/>
      <c r="D15" s="60"/>
      <c r="E15" s="33"/>
      <c r="F15" s="33"/>
    </row>
    <row r="16" spans="1:6" x14ac:dyDescent="0.3">
      <c r="A16" s="59"/>
      <c r="B16" s="26" t="s">
        <v>18</v>
      </c>
      <c r="C16" s="26" t="s">
        <v>19</v>
      </c>
      <c r="D16" s="26" t="s">
        <v>40</v>
      </c>
      <c r="E16" s="26" t="s">
        <v>589</v>
      </c>
      <c r="F16" s="26" t="s">
        <v>60</v>
      </c>
    </row>
    <row r="17" spans="1:6" x14ac:dyDescent="0.3">
      <c r="A17" s="2" t="s">
        <v>48</v>
      </c>
      <c r="B17" s="27">
        <v>16362</v>
      </c>
      <c r="C17" s="28">
        <v>18412</v>
      </c>
      <c r="D17" s="29">
        <v>34774</v>
      </c>
      <c r="E17" s="29">
        <f>B17/D17*100</f>
        <v>47.052395467878299</v>
      </c>
      <c r="F17" s="34">
        <f>D17/D$28</f>
        <v>0.110568805822557</v>
      </c>
    </row>
    <row r="18" spans="1:6" x14ac:dyDescent="0.3">
      <c r="A18" s="2" t="s">
        <v>49</v>
      </c>
      <c r="B18" s="27">
        <v>23218</v>
      </c>
      <c r="C18" s="28">
        <v>35636</v>
      </c>
      <c r="D18" s="29">
        <v>58854</v>
      </c>
      <c r="E18" s="29">
        <f t="shared" ref="E18:E27" si="1">B18/D18*100</f>
        <v>39.450164814626028</v>
      </c>
      <c r="F18" s="34">
        <f t="shared" ref="F18:F27" si="2">D18/D$28</f>
        <v>0.18713454011275005</v>
      </c>
    </row>
    <row r="19" spans="1:6" x14ac:dyDescent="0.3">
      <c r="A19" s="2" t="s">
        <v>50</v>
      </c>
      <c r="B19" s="27">
        <v>23375</v>
      </c>
      <c r="C19" s="28">
        <v>36050</v>
      </c>
      <c r="D19" s="29">
        <v>59425</v>
      </c>
      <c r="E19" s="29">
        <f t="shared" si="1"/>
        <v>39.33529659234329</v>
      </c>
      <c r="F19" s="34">
        <f t="shared" si="2"/>
        <v>0.18895011462602662</v>
      </c>
    </row>
    <row r="20" spans="1:6" x14ac:dyDescent="0.3">
      <c r="A20" s="2" t="s">
        <v>51</v>
      </c>
      <c r="B20" s="27">
        <v>21705</v>
      </c>
      <c r="C20" s="28">
        <v>33513</v>
      </c>
      <c r="D20" s="29">
        <v>55218</v>
      </c>
      <c r="E20" s="29">
        <f t="shared" si="1"/>
        <v>39.307834401825495</v>
      </c>
      <c r="F20" s="34">
        <f t="shared" si="2"/>
        <v>0.17557336860614114</v>
      </c>
    </row>
    <row r="21" spans="1:6" x14ac:dyDescent="0.3">
      <c r="A21" s="2" t="s">
        <v>52</v>
      </c>
      <c r="B21" s="27">
        <v>16103</v>
      </c>
      <c r="C21" s="28">
        <v>30199</v>
      </c>
      <c r="D21" s="29">
        <v>46302</v>
      </c>
      <c r="E21" s="29">
        <f t="shared" si="1"/>
        <v>34.778195326335798</v>
      </c>
      <c r="F21" s="34">
        <f t="shared" si="2"/>
        <v>0.14722369722194842</v>
      </c>
    </row>
    <row r="22" spans="1:6" x14ac:dyDescent="0.3">
      <c r="A22" s="2" t="s">
        <v>53</v>
      </c>
      <c r="B22" s="27">
        <v>10125</v>
      </c>
      <c r="C22" s="28">
        <v>25646</v>
      </c>
      <c r="D22" s="29">
        <v>35771</v>
      </c>
      <c r="E22" s="29">
        <f t="shared" si="1"/>
        <v>28.305051578093988</v>
      </c>
      <c r="F22" s="34">
        <f t="shared" si="2"/>
        <v>0.11373890703050228</v>
      </c>
    </row>
    <row r="23" spans="1:6" x14ac:dyDescent="0.3">
      <c r="A23" s="2" t="s">
        <v>54</v>
      </c>
      <c r="B23" s="27">
        <v>2728</v>
      </c>
      <c r="C23" s="28">
        <v>7099</v>
      </c>
      <c r="D23" s="29">
        <v>9827</v>
      </c>
      <c r="E23" s="29">
        <f t="shared" si="1"/>
        <v>27.760252365930597</v>
      </c>
      <c r="F23" s="34">
        <f t="shared" si="2"/>
        <v>3.1246323541101618E-2</v>
      </c>
    </row>
    <row r="24" spans="1:6" x14ac:dyDescent="0.3">
      <c r="A24" s="2" t="s">
        <v>55</v>
      </c>
      <c r="B24" s="27">
        <v>768</v>
      </c>
      <c r="C24" s="28">
        <v>1969</v>
      </c>
      <c r="D24" s="29">
        <v>2737</v>
      </c>
      <c r="E24" s="29">
        <f t="shared" si="1"/>
        <v>28.059919620021923</v>
      </c>
      <c r="F24" s="34">
        <f t="shared" si="2"/>
        <v>8.7026750312399637E-3</v>
      </c>
    </row>
    <row r="25" spans="1:6" x14ac:dyDescent="0.3">
      <c r="A25" s="2" t="s">
        <v>56</v>
      </c>
      <c r="B25" s="27">
        <v>1415</v>
      </c>
      <c r="C25" s="28">
        <v>3330</v>
      </c>
      <c r="D25" s="29">
        <v>4745</v>
      </c>
      <c r="E25" s="29">
        <f t="shared" si="1"/>
        <v>29.820864067439413</v>
      </c>
      <c r="F25" s="34">
        <f t="shared" si="2"/>
        <v>1.5087392408927158E-2</v>
      </c>
    </row>
    <row r="26" spans="1:6" x14ac:dyDescent="0.3">
      <c r="A26" s="2" t="s">
        <v>57</v>
      </c>
      <c r="B26" s="27">
        <v>1126</v>
      </c>
      <c r="C26" s="28">
        <v>2526</v>
      </c>
      <c r="D26" s="29">
        <v>3652</v>
      </c>
      <c r="E26" s="29">
        <f t="shared" si="1"/>
        <v>30.832420591456739</v>
      </c>
      <c r="F26" s="34">
        <f t="shared" si="2"/>
        <v>1.1612045748662167E-2</v>
      </c>
    </row>
    <row r="27" spans="1:6" x14ac:dyDescent="0.3">
      <c r="A27" s="2" t="s">
        <v>58</v>
      </c>
      <c r="B27" s="27">
        <v>781</v>
      </c>
      <c r="C27" s="28">
        <v>2415</v>
      </c>
      <c r="D27" s="29">
        <v>3196</v>
      </c>
      <c r="E27" s="29">
        <f t="shared" si="1"/>
        <v>24.436795994993744</v>
      </c>
      <c r="F27" s="34">
        <f t="shared" si="2"/>
        <v>1.016212985014356E-2</v>
      </c>
    </row>
    <row r="28" spans="1:6" x14ac:dyDescent="0.3">
      <c r="A28" s="2" t="s">
        <v>59</v>
      </c>
      <c r="B28" s="31">
        <f t="shared" ref="B28:D28" si="3">SUM(B17:B27)</f>
        <v>117706</v>
      </c>
      <c r="C28" s="31">
        <f t="shared" si="3"/>
        <v>196795</v>
      </c>
      <c r="D28" s="32">
        <f t="shared" si="3"/>
        <v>314501</v>
      </c>
      <c r="E28" s="32"/>
      <c r="F28" s="3"/>
    </row>
  </sheetData>
  <mergeCells count="3">
    <mergeCell ref="B4:D4"/>
    <mergeCell ref="A15:A16"/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6"/>
  <sheetViews>
    <sheetView workbookViewId="0">
      <selection activeCell="A3" sqref="A3:F16"/>
    </sheetView>
  </sheetViews>
  <sheetFormatPr defaultRowHeight="14.4" x14ac:dyDescent="0.3"/>
  <cols>
    <col min="1" max="2" width="11.6640625" customWidth="1"/>
    <col min="3" max="3" width="14.5546875" customWidth="1"/>
    <col min="4" max="5" width="14.109375" customWidth="1"/>
    <col min="6" max="6" width="13.5546875" customWidth="1"/>
  </cols>
  <sheetData>
    <row r="2" spans="1:6" x14ac:dyDescent="0.3">
      <c r="A2" s="3"/>
      <c r="B2" s="61" t="s">
        <v>34</v>
      </c>
      <c r="C2" s="61"/>
      <c r="D2" s="61"/>
      <c r="E2" s="9"/>
      <c r="F2" s="3"/>
    </row>
    <row r="3" spans="1:6" x14ac:dyDescent="0.3">
      <c r="A3" s="2" t="s">
        <v>590</v>
      </c>
      <c r="B3" s="2" t="s">
        <v>39</v>
      </c>
      <c r="C3" s="2" t="s">
        <v>38</v>
      </c>
      <c r="D3" s="2" t="s">
        <v>40</v>
      </c>
      <c r="E3" s="26" t="s">
        <v>589</v>
      </c>
      <c r="F3" s="2" t="s">
        <v>21</v>
      </c>
    </row>
    <row r="4" spans="1:6" x14ac:dyDescent="0.3">
      <c r="A4" s="3" t="s">
        <v>22</v>
      </c>
      <c r="B4" s="3">
        <v>6</v>
      </c>
      <c r="C4" s="3">
        <v>13</v>
      </c>
      <c r="D4" s="3">
        <v>19</v>
      </c>
      <c r="E4" s="29">
        <f>B4/D4*100</f>
        <v>31.578947368421051</v>
      </c>
      <c r="F4" s="4">
        <f>D4/D$16</f>
        <v>6.0413162438275239E-5</v>
      </c>
    </row>
    <row r="5" spans="1:6" x14ac:dyDescent="0.3">
      <c r="A5" s="3" t="s">
        <v>23</v>
      </c>
      <c r="B5" s="3">
        <v>109</v>
      </c>
      <c r="C5" s="3">
        <v>269</v>
      </c>
      <c r="D5" s="3">
        <v>378</v>
      </c>
      <c r="E5" s="29">
        <f t="shared" ref="E5:E15" si="0">B5/D5*100</f>
        <v>28.835978835978835</v>
      </c>
      <c r="F5" s="4">
        <f t="shared" ref="F5:F15" si="1">D5/D$16</f>
        <v>1.2019039685088441E-3</v>
      </c>
    </row>
    <row r="6" spans="1:6" x14ac:dyDescent="0.3">
      <c r="A6" s="3" t="s">
        <v>24</v>
      </c>
      <c r="B6" s="3">
        <v>257</v>
      </c>
      <c r="C6" s="3">
        <v>1000</v>
      </c>
      <c r="D6" s="3">
        <v>1257</v>
      </c>
      <c r="E6" s="29">
        <f t="shared" si="0"/>
        <v>20.445505171042164</v>
      </c>
      <c r="F6" s="4">
        <f t="shared" si="1"/>
        <v>3.9968076413111567E-3</v>
      </c>
    </row>
    <row r="7" spans="1:6" x14ac:dyDescent="0.3">
      <c r="A7" s="3" t="s">
        <v>25</v>
      </c>
      <c r="B7" s="3">
        <v>261</v>
      </c>
      <c r="C7" s="3">
        <v>1155</v>
      </c>
      <c r="D7" s="3">
        <v>1416</v>
      </c>
      <c r="E7" s="29">
        <f t="shared" si="0"/>
        <v>18.432203389830509</v>
      </c>
      <c r="F7" s="4">
        <f t="shared" si="1"/>
        <v>4.5023704217156705E-3</v>
      </c>
    </row>
    <row r="8" spans="1:6" x14ac:dyDescent="0.3">
      <c r="A8" s="3" t="s">
        <v>26</v>
      </c>
      <c r="B8" s="3">
        <v>981</v>
      </c>
      <c r="C8" s="3">
        <v>2177</v>
      </c>
      <c r="D8" s="3">
        <v>3158</v>
      </c>
      <c r="E8" s="29">
        <f t="shared" si="0"/>
        <v>31.063964534515513</v>
      </c>
      <c r="F8" s="4">
        <f t="shared" si="1"/>
        <v>1.004130352526701E-2</v>
      </c>
    </row>
    <row r="9" spans="1:6" x14ac:dyDescent="0.3">
      <c r="A9" s="3" t="s">
        <v>27</v>
      </c>
      <c r="B9" s="3">
        <v>1836</v>
      </c>
      <c r="C9" s="3">
        <v>4247</v>
      </c>
      <c r="D9" s="3">
        <v>6083</v>
      </c>
      <c r="E9" s="29">
        <f t="shared" si="0"/>
        <v>30.182475752096003</v>
      </c>
      <c r="F9" s="4">
        <f t="shared" si="1"/>
        <v>1.9341750900633066E-2</v>
      </c>
    </row>
    <row r="10" spans="1:6" x14ac:dyDescent="0.3">
      <c r="A10" s="3" t="s">
        <v>28</v>
      </c>
      <c r="B10" s="3">
        <v>10551</v>
      </c>
      <c r="C10" s="3">
        <v>22605</v>
      </c>
      <c r="D10" s="3">
        <v>33156</v>
      </c>
      <c r="E10" s="29">
        <f t="shared" si="0"/>
        <v>31.822294607310891</v>
      </c>
      <c r="F10" s="4">
        <f t="shared" si="1"/>
        <v>0.10542414809491862</v>
      </c>
    </row>
    <row r="11" spans="1:6" x14ac:dyDescent="0.3">
      <c r="A11" s="3" t="s">
        <v>29</v>
      </c>
      <c r="B11" s="3">
        <v>15419</v>
      </c>
      <c r="C11" s="3">
        <v>29582</v>
      </c>
      <c r="D11" s="3">
        <v>45001</v>
      </c>
      <c r="E11" s="29">
        <f t="shared" si="0"/>
        <v>34.263683029266019</v>
      </c>
      <c r="F11" s="4">
        <f t="shared" si="1"/>
        <v>0.14308698541499074</v>
      </c>
    </row>
    <row r="12" spans="1:6" x14ac:dyDescent="0.3">
      <c r="A12" s="3" t="s">
        <v>30</v>
      </c>
      <c r="B12" s="3">
        <v>9532</v>
      </c>
      <c r="C12" s="3">
        <v>17022</v>
      </c>
      <c r="D12" s="3">
        <v>26554</v>
      </c>
      <c r="E12" s="29">
        <f t="shared" si="0"/>
        <v>35.896663402877152</v>
      </c>
      <c r="F12" s="4">
        <f t="shared" si="1"/>
        <v>8.4432163967682133E-2</v>
      </c>
    </row>
    <row r="13" spans="1:6" x14ac:dyDescent="0.3">
      <c r="A13" s="3" t="s">
        <v>31</v>
      </c>
      <c r="B13" s="3">
        <v>66390</v>
      </c>
      <c r="C13" s="3">
        <v>95838</v>
      </c>
      <c r="D13" s="3">
        <v>162228</v>
      </c>
      <c r="E13" s="29">
        <f t="shared" si="0"/>
        <v>40.92388490272949</v>
      </c>
      <c r="F13" s="4">
        <f t="shared" si="1"/>
        <v>0.51582665873876399</v>
      </c>
    </row>
    <row r="14" spans="1:6" x14ac:dyDescent="0.3">
      <c r="A14" s="3" t="s">
        <v>32</v>
      </c>
      <c r="B14" s="3">
        <v>8531</v>
      </c>
      <c r="C14" s="3">
        <v>14790</v>
      </c>
      <c r="D14" s="3">
        <v>23321</v>
      </c>
      <c r="E14" s="29">
        <f t="shared" si="0"/>
        <v>36.580764118176752</v>
      </c>
      <c r="F14" s="4">
        <f t="shared" si="1"/>
        <v>7.4152387432790359E-2</v>
      </c>
    </row>
    <row r="15" spans="1:6" x14ac:dyDescent="0.3">
      <c r="A15" s="3" t="s">
        <v>33</v>
      </c>
      <c r="B15" s="3">
        <v>3833</v>
      </c>
      <c r="C15" s="3">
        <v>8097</v>
      </c>
      <c r="D15" s="3">
        <v>11930</v>
      </c>
      <c r="E15" s="29">
        <f t="shared" si="0"/>
        <v>32.129086336965635</v>
      </c>
      <c r="F15" s="4">
        <f t="shared" si="1"/>
        <v>3.7933106730980187E-2</v>
      </c>
    </row>
    <row r="16" spans="1:6" x14ac:dyDescent="0.3">
      <c r="A16" s="2" t="s">
        <v>40</v>
      </c>
      <c r="B16" s="2">
        <f>SUM(B4:B15)</f>
        <v>117706</v>
      </c>
      <c r="C16" s="2">
        <f>SUM(C4:C15)</f>
        <v>196795</v>
      </c>
      <c r="D16" s="2">
        <f>SUM(D4:D15)</f>
        <v>314501</v>
      </c>
      <c r="E16" s="2"/>
      <c r="F16" s="2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activeCell="A12" sqref="A12:G32"/>
    </sheetView>
  </sheetViews>
  <sheetFormatPr defaultRowHeight="14.4" x14ac:dyDescent="0.3"/>
  <cols>
    <col min="1" max="1" width="35.5546875" customWidth="1"/>
    <col min="2" max="2" width="11.33203125" customWidth="1"/>
    <col min="3" max="3" width="10" customWidth="1"/>
    <col min="4" max="5" width="11.33203125" customWidth="1"/>
    <col min="6" max="6" width="16.5546875" customWidth="1"/>
    <col min="7" max="7" width="17.44140625" customWidth="1"/>
    <col min="8" max="8" width="13.6640625" style="41" customWidth="1"/>
  </cols>
  <sheetData>
    <row r="1" spans="1:8" x14ac:dyDescent="0.3">
      <c r="A1" s="2" t="s">
        <v>62</v>
      </c>
      <c r="B1" s="62" t="s">
        <v>63</v>
      </c>
      <c r="C1" s="63"/>
      <c r="D1" s="38"/>
      <c r="E1" s="38"/>
      <c r="F1" s="3"/>
      <c r="G1" s="3"/>
    </row>
    <row r="2" spans="1:8" x14ac:dyDescent="0.3">
      <c r="A2" s="3"/>
      <c r="B2" s="2" t="s">
        <v>18</v>
      </c>
      <c r="C2" s="2" t="s">
        <v>19</v>
      </c>
      <c r="D2" s="38" t="s">
        <v>59</v>
      </c>
      <c r="E2" s="38"/>
      <c r="F2" s="2" t="s">
        <v>86</v>
      </c>
      <c r="G2" s="38" t="s">
        <v>88</v>
      </c>
      <c r="H2" s="2" t="s">
        <v>86</v>
      </c>
    </row>
    <row r="3" spans="1:8" x14ac:dyDescent="0.3">
      <c r="A3" s="2" t="s">
        <v>82</v>
      </c>
      <c r="B3" s="6">
        <f>SUM(B14:B19)</f>
        <v>86163</v>
      </c>
      <c r="C3" s="6">
        <f>SUM(C14:C19)</f>
        <v>147746</v>
      </c>
      <c r="D3" s="39">
        <f>SUM(D14:D19)</f>
        <v>233909</v>
      </c>
      <c r="E3" s="39"/>
      <c r="F3" s="34">
        <f>D3/D$8</f>
        <v>0.74374644277760638</v>
      </c>
      <c r="G3" s="43">
        <f>SUM(G14:G19)</f>
        <v>2115556041000</v>
      </c>
      <c r="H3" s="30">
        <f>G3/G$8</f>
        <v>0.74180151462328814</v>
      </c>
    </row>
    <row r="4" spans="1:8" x14ac:dyDescent="0.3">
      <c r="A4" s="2" t="s">
        <v>83</v>
      </c>
      <c r="B4" s="6">
        <f>SUM(B24:B26)</f>
        <v>2429</v>
      </c>
      <c r="C4" s="6">
        <f>SUM(C24:C26)</f>
        <v>6336</v>
      </c>
      <c r="D4" s="39">
        <f>SUM(D24:D26)</f>
        <v>8765</v>
      </c>
      <c r="E4" s="39"/>
      <c r="F4" s="34">
        <f t="shared" ref="F4:F6" si="0">D4/D$8</f>
        <v>2.7869545724814867E-2</v>
      </c>
      <c r="G4" s="43">
        <f>SUM(G24:G26)</f>
        <v>183519405840</v>
      </c>
      <c r="H4" s="30">
        <f t="shared" ref="H4:H7" si="1">G4/G$8</f>
        <v>6.4349499883977743E-2</v>
      </c>
    </row>
    <row r="5" spans="1:8" x14ac:dyDescent="0.3">
      <c r="A5" s="2" t="s">
        <v>84</v>
      </c>
      <c r="B5" s="6">
        <f>SUM(B20:B23)</f>
        <v>29107</v>
      </c>
      <c r="C5" s="6">
        <f>SUM(C20:C23)</f>
        <v>42707</v>
      </c>
      <c r="D5" s="39">
        <f>SUM(D20:D23)</f>
        <v>71814</v>
      </c>
      <c r="E5" s="39"/>
      <c r="F5" s="34">
        <f t="shared" si="0"/>
        <v>0.22834267617591042</v>
      </c>
      <c r="G5" s="43">
        <f>SUM(G20:G23)</f>
        <v>552784447860</v>
      </c>
      <c r="H5" s="30">
        <f t="shared" si="1"/>
        <v>0.19382910815679311</v>
      </c>
    </row>
    <row r="6" spans="1:8" x14ac:dyDescent="0.3">
      <c r="A6" s="2" t="s">
        <v>85</v>
      </c>
      <c r="B6" s="6">
        <f>SUM(B27:B31)</f>
        <v>7</v>
      </c>
      <c r="C6" s="6">
        <f>SUM(C27:C31)</f>
        <v>6</v>
      </c>
      <c r="D6" s="39">
        <f>SUM(D27:D31)</f>
        <v>13</v>
      </c>
      <c r="E6" s="39"/>
      <c r="F6" s="34">
        <f t="shared" si="0"/>
        <v>4.1335321668293581E-5</v>
      </c>
      <c r="G6" s="43">
        <f>SUM(G27:G31)</f>
        <v>56688504</v>
      </c>
      <c r="H6" s="30">
        <f t="shared" si="1"/>
        <v>1.9877335940980789E-5</v>
      </c>
    </row>
    <row r="7" spans="1:8" x14ac:dyDescent="0.3">
      <c r="A7" s="2"/>
      <c r="B7" s="3"/>
      <c r="C7" s="3"/>
      <c r="D7" s="39"/>
      <c r="E7" s="39"/>
      <c r="F7" s="3"/>
      <c r="G7" s="44"/>
      <c r="H7" s="30">
        <f t="shared" si="1"/>
        <v>0</v>
      </c>
    </row>
    <row r="8" spans="1:8" x14ac:dyDescent="0.3">
      <c r="A8" s="37" t="s">
        <v>40</v>
      </c>
      <c r="B8" s="37">
        <f>SUM(B3:B6)</f>
        <v>117706</v>
      </c>
      <c r="C8" s="37">
        <f t="shared" ref="C8:G8" si="2">SUM(C3:C6)</f>
        <v>196795</v>
      </c>
      <c r="D8" s="39">
        <f t="shared" si="2"/>
        <v>314501</v>
      </c>
      <c r="E8" s="39"/>
      <c r="F8" s="3"/>
      <c r="G8" s="39">
        <f t="shared" si="2"/>
        <v>2851916583204</v>
      </c>
      <c r="H8" s="6"/>
    </row>
    <row r="12" spans="1:8" x14ac:dyDescent="0.3">
      <c r="A12" s="2" t="s">
        <v>62</v>
      </c>
      <c r="B12" s="62" t="s">
        <v>63</v>
      </c>
      <c r="C12" s="63"/>
      <c r="D12" s="2"/>
      <c r="E12" s="2"/>
      <c r="F12" s="3"/>
      <c r="G12" s="3"/>
    </row>
    <row r="13" spans="1:8" x14ac:dyDescent="0.3">
      <c r="A13" s="9"/>
      <c r="B13" s="2" t="s">
        <v>18</v>
      </c>
      <c r="C13" s="2" t="s">
        <v>19</v>
      </c>
      <c r="D13" s="2" t="s">
        <v>59</v>
      </c>
      <c r="E13" s="26" t="s">
        <v>589</v>
      </c>
      <c r="F13" s="2" t="s">
        <v>87</v>
      </c>
      <c r="G13" s="2" t="s">
        <v>88</v>
      </c>
    </row>
    <row r="14" spans="1:8" x14ac:dyDescent="0.3">
      <c r="A14" s="35" t="s">
        <v>64</v>
      </c>
      <c r="B14" s="18">
        <v>86137</v>
      </c>
      <c r="C14" s="18">
        <v>147635</v>
      </c>
      <c r="D14" s="18">
        <f>B14+C14</f>
        <v>233772</v>
      </c>
      <c r="E14" s="29">
        <f>B14/D14*100</f>
        <v>36.846585562000584</v>
      </c>
      <c r="F14" s="6">
        <v>176198964719</v>
      </c>
      <c r="G14" s="42">
        <f>F14*12</f>
        <v>2114387576628</v>
      </c>
    </row>
    <row r="15" spans="1:8" x14ac:dyDescent="0.3">
      <c r="A15" s="35" t="s">
        <v>65</v>
      </c>
      <c r="B15" s="18">
        <v>5</v>
      </c>
      <c r="C15" s="18">
        <v>8</v>
      </c>
      <c r="D15" s="18">
        <f t="shared" ref="D15:D31" si="3">B15+C15</f>
        <v>13</v>
      </c>
      <c r="E15" s="29">
        <f t="shared" ref="E15:E30" si="4">B15/D15*100</f>
        <v>38.461538461538467</v>
      </c>
      <c r="F15" s="6">
        <v>14130962</v>
      </c>
      <c r="G15" s="42">
        <f t="shared" ref="G15:G31" si="5">F15*12</f>
        <v>169571544</v>
      </c>
    </row>
    <row r="16" spans="1:8" ht="28.8" x14ac:dyDescent="0.3">
      <c r="A16" s="35" t="s">
        <v>66</v>
      </c>
      <c r="B16" s="18">
        <v>14</v>
      </c>
      <c r="C16" s="18">
        <v>78</v>
      </c>
      <c r="D16" s="18">
        <f t="shared" si="3"/>
        <v>92</v>
      </c>
      <c r="E16" s="29">
        <f t="shared" si="4"/>
        <v>15.217391304347828</v>
      </c>
      <c r="F16" s="6">
        <v>62773134</v>
      </c>
      <c r="G16" s="42">
        <f t="shared" si="5"/>
        <v>753277608</v>
      </c>
    </row>
    <row r="17" spans="1:7" x14ac:dyDescent="0.3">
      <c r="A17" s="35" t="s">
        <v>67</v>
      </c>
      <c r="B17" s="18">
        <v>2</v>
      </c>
      <c r="C17" s="18">
        <v>13</v>
      </c>
      <c r="D17" s="18">
        <f t="shared" si="3"/>
        <v>15</v>
      </c>
      <c r="E17" s="29">
        <f t="shared" si="4"/>
        <v>13.333333333333334</v>
      </c>
      <c r="F17" s="6">
        <v>11535734</v>
      </c>
      <c r="G17" s="42">
        <f t="shared" si="5"/>
        <v>138428808</v>
      </c>
    </row>
    <row r="18" spans="1:7" ht="28.8" x14ac:dyDescent="0.3">
      <c r="A18" s="35" t="s">
        <v>68</v>
      </c>
      <c r="B18" s="18">
        <v>5</v>
      </c>
      <c r="C18" s="18">
        <v>11</v>
      </c>
      <c r="D18" s="18">
        <f t="shared" si="3"/>
        <v>16</v>
      </c>
      <c r="E18" s="29">
        <f t="shared" si="4"/>
        <v>31.25</v>
      </c>
      <c r="F18" s="6">
        <v>8399799</v>
      </c>
      <c r="G18" s="42">
        <f t="shared" si="5"/>
        <v>100797588</v>
      </c>
    </row>
    <row r="19" spans="1:7" x14ac:dyDescent="0.3">
      <c r="A19" s="35" t="s">
        <v>69</v>
      </c>
      <c r="B19" s="18"/>
      <c r="C19" s="18">
        <v>1</v>
      </c>
      <c r="D19" s="18">
        <f t="shared" si="3"/>
        <v>1</v>
      </c>
      <c r="E19" s="29">
        <f t="shared" si="4"/>
        <v>0</v>
      </c>
      <c r="F19" s="6">
        <v>532402</v>
      </c>
      <c r="G19" s="42">
        <f t="shared" si="5"/>
        <v>6388824</v>
      </c>
    </row>
    <row r="20" spans="1:7" x14ac:dyDescent="0.3">
      <c r="A20" s="35" t="s">
        <v>70</v>
      </c>
      <c r="B20" s="18">
        <v>29104</v>
      </c>
      <c r="C20" s="18">
        <v>42699</v>
      </c>
      <c r="D20" s="18">
        <f t="shared" si="3"/>
        <v>71803</v>
      </c>
      <c r="E20" s="29">
        <f t="shared" si="4"/>
        <v>40.533125356879239</v>
      </c>
      <c r="F20" s="6">
        <v>46051591457</v>
      </c>
      <c r="G20" s="42">
        <f t="shared" si="5"/>
        <v>552619097484</v>
      </c>
    </row>
    <row r="21" spans="1:7" ht="28.8" x14ac:dyDescent="0.3">
      <c r="A21" s="35" t="s">
        <v>71</v>
      </c>
      <c r="B21" s="18"/>
      <c r="C21" s="18">
        <v>1</v>
      </c>
      <c r="D21" s="18">
        <f t="shared" si="3"/>
        <v>1</v>
      </c>
      <c r="E21" s="29">
        <f t="shared" si="4"/>
        <v>0</v>
      </c>
      <c r="F21" s="6">
        <v>681891</v>
      </c>
      <c r="G21" s="42">
        <f t="shared" si="5"/>
        <v>8182692</v>
      </c>
    </row>
    <row r="22" spans="1:7" ht="28.8" x14ac:dyDescent="0.3">
      <c r="A22" s="35" t="s">
        <v>72</v>
      </c>
      <c r="B22" s="18">
        <v>2</v>
      </c>
      <c r="C22" s="18">
        <v>7</v>
      </c>
      <c r="D22" s="18">
        <f t="shared" si="3"/>
        <v>9</v>
      </c>
      <c r="E22" s="29">
        <f t="shared" si="4"/>
        <v>22.222222222222221</v>
      </c>
      <c r="F22" s="6">
        <v>11897307</v>
      </c>
      <c r="G22" s="42">
        <f t="shared" si="5"/>
        <v>142767684</v>
      </c>
    </row>
    <row r="23" spans="1:7" ht="28.8" x14ac:dyDescent="0.3">
      <c r="A23" s="35" t="s">
        <v>73</v>
      </c>
      <c r="B23" s="18">
        <v>1</v>
      </c>
      <c r="C23" s="18"/>
      <c r="D23" s="18">
        <f t="shared" si="3"/>
        <v>1</v>
      </c>
      <c r="E23" s="29">
        <f t="shared" si="4"/>
        <v>100</v>
      </c>
      <c r="F23" s="6">
        <v>1200000</v>
      </c>
      <c r="G23" s="42">
        <f t="shared" si="5"/>
        <v>14400000</v>
      </c>
    </row>
    <row r="24" spans="1:7" x14ac:dyDescent="0.3">
      <c r="A24" s="35" t="s">
        <v>74</v>
      </c>
      <c r="B24" s="18">
        <v>2428</v>
      </c>
      <c r="C24" s="18">
        <v>6331</v>
      </c>
      <c r="D24" s="18">
        <f t="shared" si="3"/>
        <v>8759</v>
      </c>
      <c r="E24" s="29">
        <f t="shared" si="4"/>
        <v>27.720059367507705</v>
      </c>
      <c r="F24" s="6">
        <v>15247693078</v>
      </c>
      <c r="G24" s="42">
        <f t="shared" si="5"/>
        <v>182972316936</v>
      </c>
    </row>
    <row r="25" spans="1:7" ht="28.8" x14ac:dyDescent="0.3">
      <c r="A25" s="35" t="s">
        <v>75</v>
      </c>
      <c r="B25" s="18">
        <v>1</v>
      </c>
      <c r="C25" s="18"/>
      <c r="D25" s="18">
        <f t="shared" si="3"/>
        <v>1</v>
      </c>
      <c r="E25" s="29">
        <f t="shared" si="4"/>
        <v>100</v>
      </c>
      <c r="F25" s="6">
        <v>2400000</v>
      </c>
      <c r="G25" s="42">
        <f t="shared" si="5"/>
        <v>28800000</v>
      </c>
    </row>
    <row r="26" spans="1:7" x14ac:dyDescent="0.3">
      <c r="A26" s="35" t="s">
        <v>76</v>
      </c>
      <c r="B26" s="18">
        <v>0</v>
      </c>
      <c r="C26" s="18">
        <v>5</v>
      </c>
      <c r="D26" s="18">
        <f t="shared" si="3"/>
        <v>5</v>
      </c>
      <c r="E26" s="29">
        <f t="shared" si="4"/>
        <v>0</v>
      </c>
      <c r="F26" s="6">
        <v>43190742</v>
      </c>
      <c r="G26" s="42">
        <f t="shared" si="5"/>
        <v>518288904</v>
      </c>
    </row>
    <row r="27" spans="1:7" x14ac:dyDescent="0.3">
      <c r="A27" s="35" t="s">
        <v>77</v>
      </c>
      <c r="B27" s="18">
        <v>7</v>
      </c>
      <c r="C27" s="18">
        <v>1</v>
      </c>
      <c r="D27" s="18">
        <f t="shared" si="3"/>
        <v>8</v>
      </c>
      <c r="E27" s="29">
        <f t="shared" si="4"/>
        <v>87.5</v>
      </c>
      <c r="F27" s="6">
        <v>2463446</v>
      </c>
      <c r="G27" s="42">
        <f t="shared" si="5"/>
        <v>29561352</v>
      </c>
    </row>
    <row r="28" spans="1:7" ht="28.8" x14ac:dyDescent="0.3">
      <c r="A28" s="35" t="s">
        <v>78</v>
      </c>
      <c r="B28" s="18"/>
      <c r="C28" s="18">
        <v>2</v>
      </c>
      <c r="D28" s="18">
        <f t="shared" si="3"/>
        <v>2</v>
      </c>
      <c r="E28" s="29">
        <f t="shared" si="4"/>
        <v>0</v>
      </c>
      <c r="F28" s="6">
        <v>745747</v>
      </c>
      <c r="G28" s="42">
        <f t="shared" si="5"/>
        <v>8948964</v>
      </c>
    </row>
    <row r="29" spans="1:7" x14ac:dyDescent="0.3">
      <c r="A29" s="35" t="s">
        <v>79</v>
      </c>
      <c r="B29" s="18">
        <v>0</v>
      </c>
      <c r="C29" s="18">
        <v>0</v>
      </c>
      <c r="D29" s="18">
        <f t="shared" si="3"/>
        <v>0</v>
      </c>
      <c r="E29" s="29">
        <v>0</v>
      </c>
      <c r="F29" s="6"/>
      <c r="G29" s="42">
        <f t="shared" si="5"/>
        <v>0</v>
      </c>
    </row>
    <row r="30" spans="1:7" x14ac:dyDescent="0.3">
      <c r="A30" s="35" t="s">
        <v>80</v>
      </c>
      <c r="B30" s="18">
        <v>0</v>
      </c>
      <c r="C30" s="18">
        <v>3</v>
      </c>
      <c r="D30" s="18">
        <f t="shared" si="3"/>
        <v>3</v>
      </c>
      <c r="E30" s="29">
        <f t="shared" si="4"/>
        <v>0</v>
      </c>
      <c r="F30" s="6">
        <v>1514849</v>
      </c>
      <c r="G30" s="42">
        <f t="shared" si="5"/>
        <v>18178188</v>
      </c>
    </row>
    <row r="31" spans="1:7" x14ac:dyDescent="0.3">
      <c r="A31" s="35" t="s">
        <v>81</v>
      </c>
      <c r="B31" s="18">
        <v>0</v>
      </c>
      <c r="C31" s="18">
        <v>0</v>
      </c>
      <c r="D31" s="18">
        <f t="shared" si="3"/>
        <v>0</v>
      </c>
      <c r="E31" s="29">
        <v>0</v>
      </c>
      <c r="F31" s="6"/>
      <c r="G31" s="42">
        <f t="shared" si="5"/>
        <v>0</v>
      </c>
    </row>
    <row r="32" spans="1:7" x14ac:dyDescent="0.3">
      <c r="A32" s="14" t="s">
        <v>59</v>
      </c>
      <c r="B32" s="36">
        <f>SUM(B14:B31)</f>
        <v>117706</v>
      </c>
      <c r="C32" s="36">
        <f>SUM(C14:C31)</f>
        <v>196795</v>
      </c>
      <c r="D32" s="36">
        <f>SUM(D14:D31)</f>
        <v>314501</v>
      </c>
      <c r="E32" s="36"/>
      <c r="F32" s="36">
        <f>SUM(F14:F31)</f>
        <v>237659715267</v>
      </c>
      <c r="G32" s="36">
        <f>SUM(G14:G31)</f>
        <v>2851916583204</v>
      </c>
    </row>
  </sheetData>
  <mergeCells count="2">
    <mergeCell ref="B12:C12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34"/>
  <sheetViews>
    <sheetView topLeftCell="E7" workbookViewId="0">
      <selection activeCell="H19" sqref="H19"/>
    </sheetView>
  </sheetViews>
  <sheetFormatPr defaultRowHeight="14.4" x14ac:dyDescent="0.3"/>
  <cols>
    <col min="1" max="1" width="41.109375" customWidth="1"/>
    <col min="24" max="25" width="9.5546875" bestFit="1" customWidth="1"/>
  </cols>
  <sheetData>
    <row r="2" spans="1:26" x14ac:dyDescent="0.3">
      <c r="A2" s="2" t="s">
        <v>90</v>
      </c>
      <c r="B2" s="64" t="s">
        <v>33</v>
      </c>
      <c r="C2" s="64"/>
      <c r="D2" s="64" t="s">
        <v>24</v>
      </c>
      <c r="E2" s="64"/>
      <c r="F2" s="64" t="s">
        <v>25</v>
      </c>
      <c r="G2" s="64"/>
      <c r="H2" s="64" t="s">
        <v>23</v>
      </c>
      <c r="I2" s="64"/>
      <c r="J2" s="64" t="s">
        <v>26</v>
      </c>
      <c r="K2" s="64"/>
      <c r="L2" s="64" t="s">
        <v>27</v>
      </c>
      <c r="M2" s="64"/>
      <c r="N2" s="64" t="s">
        <v>28</v>
      </c>
      <c r="O2" s="64"/>
      <c r="P2" s="64" t="s">
        <v>29</v>
      </c>
      <c r="Q2" s="64"/>
      <c r="R2" s="64" t="s">
        <v>30</v>
      </c>
      <c r="S2" s="64"/>
      <c r="T2" s="64" t="s">
        <v>31</v>
      </c>
      <c r="U2" s="64"/>
      <c r="V2" s="64" t="s">
        <v>32</v>
      </c>
      <c r="W2" s="64"/>
      <c r="X2" s="3"/>
      <c r="Y2" s="3"/>
      <c r="Z2" s="3"/>
    </row>
    <row r="3" spans="1:26" x14ac:dyDescent="0.3">
      <c r="A3" s="2"/>
      <c r="B3" s="2" t="s">
        <v>555</v>
      </c>
      <c r="C3" s="2" t="s">
        <v>38</v>
      </c>
      <c r="D3" s="2" t="s">
        <v>555</v>
      </c>
      <c r="E3" s="2" t="s">
        <v>38</v>
      </c>
      <c r="F3" s="2" t="s">
        <v>555</v>
      </c>
      <c r="G3" s="2" t="s">
        <v>38</v>
      </c>
      <c r="H3" s="2" t="s">
        <v>555</v>
      </c>
      <c r="I3" s="2" t="s">
        <v>38</v>
      </c>
      <c r="J3" s="2" t="s">
        <v>555</v>
      </c>
      <c r="K3" s="2" t="s">
        <v>38</v>
      </c>
      <c r="L3" s="2" t="s">
        <v>555</v>
      </c>
      <c r="M3" s="2" t="s">
        <v>38</v>
      </c>
      <c r="N3" s="2" t="s">
        <v>555</v>
      </c>
      <c r="O3" s="2" t="s">
        <v>38</v>
      </c>
      <c r="P3" s="2" t="s">
        <v>555</v>
      </c>
      <c r="Q3" s="2" t="s">
        <v>38</v>
      </c>
      <c r="R3" s="2" t="s">
        <v>555</v>
      </c>
      <c r="S3" s="2" t="s">
        <v>38</v>
      </c>
      <c r="T3" s="2" t="s">
        <v>555</v>
      </c>
      <c r="U3" s="2" t="s">
        <v>38</v>
      </c>
      <c r="V3" s="2" t="s">
        <v>555</v>
      </c>
      <c r="W3" s="2" t="s">
        <v>38</v>
      </c>
      <c r="X3" s="2" t="s">
        <v>18</v>
      </c>
      <c r="Y3" s="2" t="s">
        <v>19</v>
      </c>
      <c r="Z3" s="2" t="s">
        <v>20</v>
      </c>
    </row>
    <row r="4" spans="1:26" x14ac:dyDescent="0.3">
      <c r="A4" s="2" t="s">
        <v>525</v>
      </c>
      <c r="B4" s="3">
        <v>0</v>
      </c>
      <c r="C4" s="3">
        <v>2</v>
      </c>
      <c r="D4" s="3"/>
      <c r="E4" s="3"/>
      <c r="F4" s="3"/>
      <c r="G4" s="3"/>
      <c r="H4" s="3"/>
      <c r="I4" s="3"/>
      <c r="J4" s="3"/>
      <c r="K4" s="3"/>
      <c r="L4" s="3">
        <v>2</v>
      </c>
      <c r="M4" s="3">
        <v>2</v>
      </c>
      <c r="N4" s="3">
        <v>5</v>
      </c>
      <c r="O4" s="3">
        <v>10</v>
      </c>
      <c r="P4" s="3">
        <v>58</v>
      </c>
      <c r="Q4" s="3">
        <v>66</v>
      </c>
      <c r="R4" s="3">
        <v>11</v>
      </c>
      <c r="S4" s="3">
        <v>18</v>
      </c>
      <c r="T4" s="3">
        <v>25</v>
      </c>
      <c r="U4" s="3">
        <v>33</v>
      </c>
      <c r="V4" s="3"/>
      <c r="W4" s="3"/>
      <c r="X4" s="37">
        <f>B4+D4+F4+H4+J4+L4+N4+P4+R4+T4+V4</f>
        <v>101</v>
      </c>
      <c r="Y4" s="37">
        <f>C4+E4+G4+I4+K4+M4+O4+Q4+S4+U4+W4</f>
        <v>131</v>
      </c>
      <c r="Z4" s="45">
        <f>SUM(X4:Y4)</f>
        <v>232</v>
      </c>
    </row>
    <row r="5" spans="1:26" x14ac:dyDescent="0.3">
      <c r="A5" s="2" t="s">
        <v>526</v>
      </c>
      <c r="B5" s="3">
        <v>32</v>
      </c>
      <c r="C5" s="3">
        <v>114</v>
      </c>
      <c r="D5" s="3">
        <v>1</v>
      </c>
      <c r="E5" s="3">
        <v>2</v>
      </c>
      <c r="F5" s="3"/>
      <c r="G5" s="3"/>
      <c r="H5" s="3"/>
      <c r="I5" s="3"/>
      <c r="J5" s="3"/>
      <c r="K5" s="3"/>
      <c r="L5" s="3">
        <v>12</v>
      </c>
      <c r="M5" s="3">
        <v>18</v>
      </c>
      <c r="N5" s="3">
        <v>12</v>
      </c>
      <c r="O5" s="3">
        <v>15</v>
      </c>
      <c r="P5" s="3">
        <v>193</v>
      </c>
      <c r="Q5" s="3">
        <v>289</v>
      </c>
      <c r="R5" s="3"/>
      <c r="S5" s="3"/>
      <c r="T5" s="3">
        <v>70</v>
      </c>
      <c r="U5" s="3">
        <v>71</v>
      </c>
      <c r="V5" s="3">
        <v>167</v>
      </c>
      <c r="W5" s="3">
        <v>89</v>
      </c>
      <c r="X5" s="37">
        <f t="shared" ref="X5:X34" si="0">B5+D5+F5+H5+J5+L5+N5+P5+R5+T5+V5</f>
        <v>487</v>
      </c>
      <c r="Y5" s="37">
        <f t="shared" ref="Y5:Y34" si="1">C5+E5+G5+I5+K5+M5+O5+Q5+S5+U5+W5</f>
        <v>598</v>
      </c>
      <c r="Z5" s="45">
        <f t="shared" ref="Z5:Z34" si="2">SUM(X5:Y5)</f>
        <v>1085</v>
      </c>
    </row>
    <row r="6" spans="1:26" x14ac:dyDescent="0.3">
      <c r="A6" s="2" t="s">
        <v>527</v>
      </c>
      <c r="B6" s="3">
        <v>0</v>
      </c>
      <c r="C6" s="3">
        <v>2</v>
      </c>
      <c r="D6" s="3"/>
      <c r="E6" s="3"/>
      <c r="F6" s="3"/>
      <c r="G6" s="3"/>
      <c r="H6" s="3"/>
      <c r="I6" s="3"/>
      <c r="J6" s="3"/>
      <c r="K6" s="3"/>
      <c r="L6" s="3">
        <v>1</v>
      </c>
      <c r="M6" s="3">
        <v>1</v>
      </c>
      <c r="N6" s="3">
        <v>4</v>
      </c>
      <c r="O6" s="3">
        <v>5</v>
      </c>
      <c r="P6" s="3"/>
      <c r="Q6" s="3"/>
      <c r="R6" s="3"/>
      <c r="S6" s="3"/>
      <c r="T6" s="3"/>
      <c r="U6" s="3"/>
      <c r="V6" s="3"/>
      <c r="W6" s="3"/>
      <c r="X6" s="37">
        <f t="shared" si="0"/>
        <v>5</v>
      </c>
      <c r="Y6" s="37">
        <f t="shared" si="1"/>
        <v>8</v>
      </c>
      <c r="Z6" s="45">
        <f t="shared" si="2"/>
        <v>13</v>
      </c>
    </row>
    <row r="7" spans="1:26" x14ac:dyDescent="0.3">
      <c r="A7" s="2" t="s">
        <v>528</v>
      </c>
      <c r="B7" s="3">
        <v>0</v>
      </c>
      <c r="C7" s="3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2</v>
      </c>
      <c r="R7" s="3">
        <v>1</v>
      </c>
      <c r="S7" s="3"/>
      <c r="T7" s="3"/>
      <c r="U7" s="3"/>
      <c r="V7" s="3">
        <v>5</v>
      </c>
      <c r="W7" s="3">
        <v>2</v>
      </c>
      <c r="X7" s="37">
        <f t="shared" si="0"/>
        <v>6</v>
      </c>
      <c r="Y7" s="37">
        <f t="shared" si="1"/>
        <v>4</v>
      </c>
      <c r="Z7" s="45">
        <f t="shared" si="2"/>
        <v>10</v>
      </c>
    </row>
    <row r="8" spans="1:26" x14ac:dyDescent="0.3">
      <c r="A8" s="2" t="s">
        <v>529</v>
      </c>
      <c r="B8" s="3">
        <v>0</v>
      </c>
      <c r="C8" s="3">
        <v>4</v>
      </c>
      <c r="D8" s="3"/>
      <c r="E8" s="3"/>
      <c r="F8" s="3"/>
      <c r="G8" s="3"/>
      <c r="H8" s="3"/>
      <c r="I8" s="3"/>
      <c r="J8" s="3"/>
      <c r="K8" s="3"/>
      <c r="L8" s="3"/>
      <c r="M8" s="3">
        <v>2</v>
      </c>
      <c r="N8" s="3">
        <v>5</v>
      </c>
      <c r="O8" s="3">
        <v>14</v>
      </c>
      <c r="P8" s="3"/>
      <c r="Q8" s="3">
        <v>1</v>
      </c>
      <c r="R8" s="3"/>
      <c r="S8" s="3"/>
      <c r="T8" s="3"/>
      <c r="U8" s="3"/>
      <c r="V8" s="3">
        <v>1</v>
      </c>
      <c r="W8" s="3"/>
      <c r="X8" s="37">
        <f t="shared" si="0"/>
        <v>6</v>
      </c>
      <c r="Y8" s="37">
        <f t="shared" si="1"/>
        <v>21</v>
      </c>
      <c r="Z8" s="45">
        <f t="shared" si="2"/>
        <v>27</v>
      </c>
    </row>
    <row r="9" spans="1:26" x14ac:dyDescent="0.3">
      <c r="A9" s="2" t="s">
        <v>530</v>
      </c>
      <c r="B9" s="3">
        <v>56</v>
      </c>
      <c r="C9" s="3">
        <v>107</v>
      </c>
      <c r="D9" s="3">
        <v>7</v>
      </c>
      <c r="E9" s="3">
        <v>17</v>
      </c>
      <c r="F9" s="3">
        <v>3</v>
      </c>
      <c r="G9" s="3">
        <v>22</v>
      </c>
      <c r="H9" s="3"/>
      <c r="I9" s="3"/>
      <c r="J9" s="3">
        <v>37</v>
      </c>
      <c r="K9" s="3">
        <v>38</v>
      </c>
      <c r="L9" s="3">
        <v>2</v>
      </c>
      <c r="M9" s="3">
        <v>1</v>
      </c>
      <c r="N9" s="3">
        <v>292</v>
      </c>
      <c r="O9" s="3">
        <v>590</v>
      </c>
      <c r="P9" s="3">
        <v>259</v>
      </c>
      <c r="Q9" s="3">
        <v>821</v>
      </c>
      <c r="R9" s="3"/>
      <c r="S9" s="3">
        <v>1</v>
      </c>
      <c r="T9" s="3">
        <v>1046</v>
      </c>
      <c r="U9" s="3">
        <v>1222</v>
      </c>
      <c r="V9" s="3">
        <v>2</v>
      </c>
      <c r="W9" s="3">
        <v>3</v>
      </c>
      <c r="X9" s="37">
        <f t="shared" si="0"/>
        <v>1704</v>
      </c>
      <c r="Y9" s="37">
        <f t="shared" si="1"/>
        <v>2822</v>
      </c>
      <c r="Z9" s="45">
        <f t="shared" si="2"/>
        <v>4526</v>
      </c>
    </row>
    <row r="10" spans="1:26" x14ac:dyDescent="0.3">
      <c r="A10" s="2" t="s">
        <v>531</v>
      </c>
      <c r="B10" s="3">
        <v>0</v>
      </c>
      <c r="C10" s="3">
        <v>1</v>
      </c>
      <c r="D10" s="3"/>
      <c r="E10" s="3"/>
      <c r="F10" s="3"/>
      <c r="G10" s="3">
        <v>1</v>
      </c>
      <c r="H10" s="3"/>
      <c r="I10" s="3"/>
      <c r="J10" s="3"/>
      <c r="K10" s="3">
        <v>1</v>
      </c>
      <c r="L10" s="3"/>
      <c r="M10" s="3">
        <v>6</v>
      </c>
      <c r="N10" s="3"/>
      <c r="O10" s="3">
        <v>8</v>
      </c>
      <c r="P10" s="3">
        <v>3</v>
      </c>
      <c r="Q10" s="3">
        <v>33</v>
      </c>
      <c r="R10" s="3">
        <v>2</v>
      </c>
      <c r="S10" s="3">
        <v>8</v>
      </c>
      <c r="T10" s="3">
        <v>4</v>
      </c>
      <c r="U10" s="3">
        <v>12</v>
      </c>
      <c r="V10" s="3"/>
      <c r="W10" s="3">
        <v>1</v>
      </c>
      <c r="X10" s="37">
        <f t="shared" si="0"/>
        <v>9</v>
      </c>
      <c r="Y10" s="37">
        <f t="shared" si="1"/>
        <v>71</v>
      </c>
      <c r="Z10" s="45">
        <f t="shared" si="2"/>
        <v>80</v>
      </c>
    </row>
    <row r="11" spans="1:26" x14ac:dyDescent="0.3">
      <c r="A11" s="2" t="s">
        <v>532</v>
      </c>
      <c r="B11" s="3">
        <v>2</v>
      </c>
      <c r="C11" s="3">
        <v>2</v>
      </c>
      <c r="D11" s="3"/>
      <c r="E11" s="3">
        <v>3</v>
      </c>
      <c r="F11" s="3"/>
      <c r="G11" s="3"/>
      <c r="H11" s="3"/>
      <c r="I11" s="3"/>
      <c r="J11" s="3"/>
      <c r="K11" s="3"/>
      <c r="L11" s="3">
        <v>1</v>
      </c>
      <c r="M11" s="3">
        <v>1</v>
      </c>
      <c r="N11" s="3">
        <v>2</v>
      </c>
      <c r="O11" s="3">
        <v>2</v>
      </c>
      <c r="P11" s="3"/>
      <c r="Q11" s="3"/>
      <c r="R11" s="3">
        <v>1</v>
      </c>
      <c r="S11" s="3"/>
      <c r="T11" s="3"/>
      <c r="U11" s="3"/>
      <c r="V11" s="3"/>
      <c r="W11" s="3"/>
      <c r="X11" s="37">
        <f t="shared" si="0"/>
        <v>6</v>
      </c>
      <c r="Y11" s="37">
        <f t="shared" si="1"/>
        <v>8</v>
      </c>
      <c r="Z11" s="45">
        <f t="shared" si="2"/>
        <v>14</v>
      </c>
    </row>
    <row r="12" spans="1:26" x14ac:dyDescent="0.3">
      <c r="A12" s="2" t="s">
        <v>533</v>
      </c>
      <c r="B12" s="3">
        <v>0</v>
      </c>
      <c r="C12" s="3">
        <v>0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7">
        <f t="shared" si="0"/>
        <v>2</v>
      </c>
      <c r="Y12" s="37">
        <f t="shared" si="1"/>
        <v>0</v>
      </c>
      <c r="Z12" s="45">
        <f t="shared" si="2"/>
        <v>2</v>
      </c>
    </row>
    <row r="13" spans="1:26" x14ac:dyDescent="0.3">
      <c r="A13" s="2" t="s">
        <v>534</v>
      </c>
      <c r="B13" s="3">
        <v>2</v>
      </c>
      <c r="C13" s="3">
        <v>2</v>
      </c>
      <c r="D13" s="3"/>
      <c r="E13" s="3"/>
      <c r="F13" s="3"/>
      <c r="G13" s="3">
        <v>1</v>
      </c>
      <c r="H13" s="3">
        <v>1</v>
      </c>
      <c r="I13" s="3"/>
      <c r="J13" s="3"/>
      <c r="K13" s="3"/>
      <c r="L13" s="3"/>
      <c r="M13" s="3"/>
      <c r="N13" s="3">
        <v>18</v>
      </c>
      <c r="O13" s="3">
        <v>20</v>
      </c>
      <c r="P13" s="3"/>
      <c r="Q13" s="3"/>
      <c r="R13" s="3"/>
      <c r="S13" s="3"/>
      <c r="T13" s="3"/>
      <c r="U13" s="3"/>
      <c r="V13" s="3"/>
      <c r="W13" s="3"/>
      <c r="X13" s="37">
        <f t="shared" si="0"/>
        <v>21</v>
      </c>
      <c r="Y13" s="37">
        <f t="shared" si="1"/>
        <v>23</v>
      </c>
      <c r="Z13" s="45">
        <f t="shared" si="2"/>
        <v>44</v>
      </c>
    </row>
    <row r="14" spans="1:26" x14ac:dyDescent="0.3">
      <c r="A14" s="2" t="s">
        <v>535</v>
      </c>
      <c r="B14" s="3">
        <v>3</v>
      </c>
      <c r="C14" s="3">
        <v>1</v>
      </c>
      <c r="D14" s="3"/>
      <c r="E14" s="3"/>
      <c r="F14" s="3"/>
      <c r="G14" s="3"/>
      <c r="H14" s="3"/>
      <c r="I14" s="3"/>
      <c r="J14" s="3">
        <v>1</v>
      </c>
      <c r="K14" s="3"/>
      <c r="L14" s="3"/>
      <c r="M14" s="3">
        <v>1</v>
      </c>
      <c r="N14" s="3">
        <v>8</v>
      </c>
      <c r="O14" s="3">
        <v>5</v>
      </c>
      <c r="P14" s="3"/>
      <c r="Q14" s="3"/>
      <c r="R14" s="3">
        <v>1</v>
      </c>
      <c r="S14" s="3">
        <v>1</v>
      </c>
      <c r="T14" s="3"/>
      <c r="U14" s="3">
        <v>1</v>
      </c>
      <c r="V14" s="3"/>
      <c r="W14" s="3"/>
      <c r="X14" s="37">
        <f t="shared" si="0"/>
        <v>13</v>
      </c>
      <c r="Y14" s="37">
        <f t="shared" si="1"/>
        <v>9</v>
      </c>
      <c r="Z14" s="45">
        <f t="shared" si="2"/>
        <v>22</v>
      </c>
    </row>
    <row r="15" spans="1:26" x14ac:dyDescent="0.3">
      <c r="A15" s="2" t="s">
        <v>536</v>
      </c>
      <c r="B15" s="3">
        <v>0</v>
      </c>
      <c r="C15" s="3">
        <v>0</v>
      </c>
      <c r="D15" s="3"/>
      <c r="E15" s="3"/>
      <c r="F15" s="3"/>
      <c r="G15" s="3">
        <v>1</v>
      </c>
      <c r="H15" s="3"/>
      <c r="I15" s="3"/>
      <c r="J15" s="3"/>
      <c r="K15" s="3"/>
      <c r="L15" s="3">
        <v>3</v>
      </c>
      <c r="M15" s="3">
        <v>2</v>
      </c>
      <c r="N15" s="3">
        <v>18</v>
      </c>
      <c r="O15" s="3">
        <v>33</v>
      </c>
      <c r="P15" s="3"/>
      <c r="Q15" s="3">
        <v>1</v>
      </c>
      <c r="R15" s="3"/>
      <c r="S15" s="3">
        <v>1</v>
      </c>
      <c r="T15" s="3"/>
      <c r="U15" s="3"/>
      <c r="V15" s="3"/>
      <c r="W15" s="3"/>
      <c r="X15" s="37">
        <f t="shared" si="0"/>
        <v>21</v>
      </c>
      <c r="Y15" s="37">
        <f t="shared" si="1"/>
        <v>38</v>
      </c>
      <c r="Z15" s="45">
        <f t="shared" si="2"/>
        <v>59</v>
      </c>
    </row>
    <row r="16" spans="1:26" x14ac:dyDescent="0.3">
      <c r="A16" s="2" t="s">
        <v>537</v>
      </c>
      <c r="B16" s="3">
        <v>2</v>
      </c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5</v>
      </c>
      <c r="O16" s="3">
        <v>5</v>
      </c>
      <c r="P16" s="3"/>
      <c r="Q16" s="3"/>
      <c r="R16" s="3"/>
      <c r="S16" s="3"/>
      <c r="T16" s="3"/>
      <c r="U16" s="3"/>
      <c r="V16" s="3"/>
      <c r="W16" s="3"/>
      <c r="X16" s="37">
        <f t="shared" si="0"/>
        <v>7</v>
      </c>
      <c r="Y16" s="37">
        <f t="shared" si="1"/>
        <v>6</v>
      </c>
      <c r="Z16" s="45">
        <f t="shared" si="2"/>
        <v>13</v>
      </c>
    </row>
    <row r="17" spans="1:26" x14ac:dyDescent="0.3">
      <c r="A17" s="2" t="s">
        <v>538</v>
      </c>
      <c r="B17" s="3">
        <v>2</v>
      </c>
      <c r="C17" s="3">
        <v>5</v>
      </c>
      <c r="D17" s="3"/>
      <c r="E17" s="3"/>
      <c r="F17" s="3"/>
      <c r="G17" s="3">
        <v>2</v>
      </c>
      <c r="H17" s="3"/>
      <c r="I17" s="3">
        <v>1</v>
      </c>
      <c r="J17" s="3">
        <v>7</v>
      </c>
      <c r="K17" s="3">
        <v>12</v>
      </c>
      <c r="L17" s="3">
        <v>1</v>
      </c>
      <c r="M17" s="3">
        <v>1</v>
      </c>
      <c r="N17" s="3">
        <v>18</v>
      </c>
      <c r="O17" s="3">
        <v>54</v>
      </c>
      <c r="P17" s="3">
        <v>60</v>
      </c>
      <c r="Q17" s="3">
        <v>151</v>
      </c>
      <c r="R17" s="3">
        <v>3</v>
      </c>
      <c r="S17" s="3">
        <v>3</v>
      </c>
      <c r="T17" s="3">
        <v>499</v>
      </c>
      <c r="U17" s="3">
        <v>149</v>
      </c>
      <c r="V17" s="3">
        <v>1</v>
      </c>
      <c r="W17" s="3">
        <v>3</v>
      </c>
      <c r="X17" s="37">
        <f t="shared" si="0"/>
        <v>591</v>
      </c>
      <c r="Y17" s="37">
        <f t="shared" si="1"/>
        <v>381</v>
      </c>
      <c r="Z17" s="45">
        <f t="shared" si="2"/>
        <v>972</v>
      </c>
    </row>
    <row r="18" spans="1:26" x14ac:dyDescent="0.3">
      <c r="A18" s="2" t="s">
        <v>539</v>
      </c>
      <c r="B18" s="3">
        <v>2</v>
      </c>
      <c r="C18" s="3">
        <v>0</v>
      </c>
      <c r="D18" s="3"/>
      <c r="E18" s="3"/>
      <c r="F18" s="3">
        <v>1</v>
      </c>
      <c r="G18" s="3"/>
      <c r="H18" s="3"/>
      <c r="I18" s="3"/>
      <c r="J18" s="3"/>
      <c r="K18" s="3"/>
      <c r="L18" s="3"/>
      <c r="M18" s="3">
        <v>3</v>
      </c>
      <c r="N18" s="3">
        <v>14</v>
      </c>
      <c r="O18" s="3">
        <v>17</v>
      </c>
      <c r="P18" s="3">
        <v>3</v>
      </c>
      <c r="Q18" s="3">
        <v>4</v>
      </c>
      <c r="R18" s="3"/>
      <c r="S18" s="3"/>
      <c r="T18" s="3">
        <v>1</v>
      </c>
      <c r="U18" s="3"/>
      <c r="V18" s="3"/>
      <c r="W18" s="3"/>
      <c r="X18" s="37">
        <f t="shared" si="0"/>
        <v>21</v>
      </c>
      <c r="Y18" s="37">
        <f t="shared" si="1"/>
        <v>24</v>
      </c>
      <c r="Z18" s="45">
        <f t="shared" si="2"/>
        <v>45</v>
      </c>
    </row>
    <row r="19" spans="1:26" x14ac:dyDescent="0.3">
      <c r="A19" s="2" t="s">
        <v>540</v>
      </c>
      <c r="B19" s="3">
        <v>3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2</v>
      </c>
      <c r="R19" s="3"/>
      <c r="S19" s="3"/>
      <c r="T19" s="3">
        <v>4</v>
      </c>
      <c r="U19" s="3">
        <v>1</v>
      </c>
      <c r="V19" s="3"/>
      <c r="W19" s="3"/>
      <c r="X19" s="37">
        <f t="shared" si="0"/>
        <v>7</v>
      </c>
      <c r="Y19" s="37">
        <f t="shared" si="1"/>
        <v>4</v>
      </c>
      <c r="Z19" s="45">
        <f t="shared" si="2"/>
        <v>11</v>
      </c>
    </row>
    <row r="20" spans="1:26" x14ac:dyDescent="0.3">
      <c r="A20" s="2" t="s">
        <v>541</v>
      </c>
      <c r="B20" s="3">
        <v>0</v>
      </c>
      <c r="C20" s="3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>
        <v>8</v>
      </c>
      <c r="V20" s="3">
        <v>37</v>
      </c>
      <c r="W20" s="3">
        <v>30</v>
      </c>
      <c r="X20" s="37">
        <f t="shared" si="0"/>
        <v>37</v>
      </c>
      <c r="Y20" s="37">
        <f t="shared" si="1"/>
        <v>39</v>
      </c>
      <c r="Z20" s="45">
        <f t="shared" si="2"/>
        <v>76</v>
      </c>
    </row>
    <row r="21" spans="1:26" x14ac:dyDescent="0.3">
      <c r="A21" s="2" t="s">
        <v>542</v>
      </c>
      <c r="B21" s="3">
        <v>19</v>
      </c>
      <c r="C21" s="3">
        <v>29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</v>
      </c>
      <c r="S21" s="3"/>
      <c r="T21" s="3"/>
      <c r="U21" s="3"/>
      <c r="V21" s="3"/>
      <c r="W21" s="3"/>
      <c r="X21" s="37">
        <f t="shared" si="0"/>
        <v>20</v>
      </c>
      <c r="Y21" s="37">
        <f t="shared" si="1"/>
        <v>29</v>
      </c>
      <c r="Z21" s="45">
        <f t="shared" si="2"/>
        <v>49</v>
      </c>
    </row>
    <row r="22" spans="1:26" x14ac:dyDescent="0.3">
      <c r="A22" s="2" t="s">
        <v>543</v>
      </c>
      <c r="B22" s="3">
        <v>0</v>
      </c>
      <c r="C22" s="3">
        <v>1</v>
      </c>
      <c r="D22" s="3"/>
      <c r="E22" s="3"/>
      <c r="F22" s="3"/>
      <c r="G22" s="3"/>
      <c r="H22" s="3"/>
      <c r="I22" s="3"/>
      <c r="J22" s="3"/>
      <c r="K22" s="3"/>
      <c r="L22" s="3">
        <v>1</v>
      </c>
      <c r="M22" s="3"/>
      <c r="N22" s="3">
        <v>10</v>
      </c>
      <c r="O22" s="3">
        <v>11</v>
      </c>
      <c r="P22" s="3"/>
      <c r="Q22" s="3">
        <v>3</v>
      </c>
      <c r="R22" s="3"/>
      <c r="S22" s="3"/>
      <c r="T22" s="3"/>
      <c r="U22" s="3">
        <v>2</v>
      </c>
      <c r="V22" s="3"/>
      <c r="W22" s="3"/>
      <c r="X22" s="37">
        <f t="shared" si="0"/>
        <v>11</v>
      </c>
      <c r="Y22" s="37">
        <f t="shared" si="1"/>
        <v>17</v>
      </c>
      <c r="Z22" s="45">
        <f t="shared" si="2"/>
        <v>28</v>
      </c>
    </row>
    <row r="23" spans="1:26" x14ac:dyDescent="0.3">
      <c r="A23" s="2" t="s">
        <v>544</v>
      </c>
      <c r="B23" s="3">
        <v>0</v>
      </c>
      <c r="C23" s="3">
        <v>1</v>
      </c>
      <c r="D23" s="3"/>
      <c r="E23" s="3"/>
      <c r="F23" s="3"/>
      <c r="G23" s="3"/>
      <c r="H23" s="3"/>
      <c r="I23" s="3"/>
      <c r="J23" s="3"/>
      <c r="K23" s="3"/>
      <c r="L23" s="3"/>
      <c r="M23" s="3">
        <v>6</v>
      </c>
      <c r="N23" s="3">
        <v>33</v>
      </c>
      <c r="O23" s="3">
        <v>83</v>
      </c>
      <c r="P23" s="3">
        <v>32</v>
      </c>
      <c r="Q23" s="3">
        <v>129</v>
      </c>
      <c r="R23" s="3"/>
      <c r="S23" s="3"/>
      <c r="T23" s="3"/>
      <c r="U23" s="3"/>
      <c r="V23" s="3">
        <v>3</v>
      </c>
      <c r="W23" s="3">
        <v>4</v>
      </c>
      <c r="X23" s="37">
        <f t="shared" si="0"/>
        <v>68</v>
      </c>
      <c r="Y23" s="37">
        <f t="shared" si="1"/>
        <v>223</v>
      </c>
      <c r="Z23" s="45">
        <f t="shared" si="2"/>
        <v>291</v>
      </c>
    </row>
    <row r="24" spans="1:26" x14ac:dyDescent="0.3">
      <c r="A24" s="2" t="s">
        <v>545</v>
      </c>
      <c r="B24" s="3">
        <v>1</v>
      </c>
      <c r="C24" s="3">
        <v>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14</v>
      </c>
      <c r="O24" s="3">
        <v>24</v>
      </c>
      <c r="P24" s="3">
        <v>26</v>
      </c>
      <c r="Q24" s="3">
        <v>22</v>
      </c>
      <c r="R24" s="3">
        <v>3</v>
      </c>
      <c r="S24" s="3">
        <v>1</v>
      </c>
      <c r="T24" s="3">
        <v>45</v>
      </c>
      <c r="U24" s="3">
        <v>21</v>
      </c>
      <c r="V24" s="3"/>
      <c r="W24" s="3"/>
      <c r="X24" s="37">
        <f t="shared" si="0"/>
        <v>89</v>
      </c>
      <c r="Y24" s="37">
        <f t="shared" si="1"/>
        <v>70</v>
      </c>
      <c r="Z24" s="45">
        <f t="shared" si="2"/>
        <v>159</v>
      </c>
    </row>
    <row r="25" spans="1:26" x14ac:dyDescent="0.3">
      <c r="A25" s="2" t="s">
        <v>546</v>
      </c>
      <c r="B25" s="3">
        <v>1</v>
      </c>
      <c r="C25" s="3">
        <v>0</v>
      </c>
      <c r="D25" s="3"/>
      <c r="E25" s="3"/>
      <c r="F25" s="3"/>
      <c r="G25" s="3"/>
      <c r="H25" s="3"/>
      <c r="I25" s="3"/>
      <c r="J25" s="3">
        <v>1</v>
      </c>
      <c r="K25" s="3"/>
      <c r="L25" s="3">
        <v>1</v>
      </c>
      <c r="M25" s="3"/>
      <c r="N25" s="3">
        <v>4</v>
      </c>
      <c r="O25" s="3">
        <v>2</v>
      </c>
      <c r="P25" s="3"/>
      <c r="Q25" s="3"/>
      <c r="R25" s="3"/>
      <c r="S25" s="3"/>
      <c r="T25" s="3">
        <v>22</v>
      </c>
      <c r="U25" s="3">
        <v>40</v>
      </c>
      <c r="V25" s="3"/>
      <c r="W25" s="3"/>
      <c r="X25" s="37">
        <f t="shared" si="0"/>
        <v>29</v>
      </c>
      <c r="Y25" s="37">
        <f t="shared" si="1"/>
        <v>42</v>
      </c>
      <c r="Z25" s="45">
        <f t="shared" si="2"/>
        <v>71</v>
      </c>
    </row>
    <row r="26" spans="1:26" x14ac:dyDescent="0.3">
      <c r="A26" s="2" t="s">
        <v>547</v>
      </c>
      <c r="B26" s="3">
        <v>1</v>
      </c>
      <c r="C26" s="3">
        <v>0</v>
      </c>
      <c r="D26" s="3"/>
      <c r="E26" s="3"/>
      <c r="F26" s="3"/>
      <c r="G26" s="3"/>
      <c r="H26" s="3"/>
      <c r="I26" s="3"/>
      <c r="J26" s="3">
        <v>1</v>
      </c>
      <c r="K26" s="3"/>
      <c r="L26" s="3"/>
      <c r="M26" s="3"/>
      <c r="N26" s="3">
        <v>7</v>
      </c>
      <c r="O26" s="3">
        <v>2</v>
      </c>
      <c r="P26" s="3">
        <v>79</v>
      </c>
      <c r="Q26" s="3">
        <v>7</v>
      </c>
      <c r="R26" s="3">
        <v>13</v>
      </c>
      <c r="S26" s="3"/>
      <c r="T26" s="3">
        <v>107</v>
      </c>
      <c r="U26" s="3">
        <v>4</v>
      </c>
      <c r="V26" s="3"/>
      <c r="W26" s="3"/>
      <c r="X26" s="37">
        <f t="shared" si="0"/>
        <v>208</v>
      </c>
      <c r="Y26" s="37">
        <f t="shared" si="1"/>
        <v>13</v>
      </c>
      <c r="Z26" s="45">
        <f t="shared" si="2"/>
        <v>221</v>
      </c>
    </row>
    <row r="27" spans="1:26" x14ac:dyDescent="0.3">
      <c r="A27" s="2" t="s">
        <v>548</v>
      </c>
      <c r="B27" s="3">
        <v>2</v>
      </c>
      <c r="C27" s="3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3</v>
      </c>
      <c r="R27" s="3"/>
      <c r="S27" s="3">
        <v>6</v>
      </c>
      <c r="T27" s="3">
        <v>1</v>
      </c>
      <c r="U27" s="3">
        <v>6</v>
      </c>
      <c r="V27" s="3">
        <v>23</v>
      </c>
      <c r="W27" s="3">
        <v>187</v>
      </c>
      <c r="X27" s="37">
        <f t="shared" si="0"/>
        <v>26</v>
      </c>
      <c r="Y27" s="37">
        <f t="shared" si="1"/>
        <v>207</v>
      </c>
      <c r="Z27" s="45">
        <f t="shared" si="2"/>
        <v>233</v>
      </c>
    </row>
    <row r="28" spans="1:26" x14ac:dyDescent="0.3">
      <c r="A28" s="2" t="s">
        <v>549</v>
      </c>
      <c r="B28" s="3">
        <v>1</v>
      </c>
      <c r="C28" s="3">
        <v>0</v>
      </c>
      <c r="D28" s="3">
        <v>1</v>
      </c>
      <c r="E28" s="3">
        <v>1</v>
      </c>
      <c r="F28" s="3"/>
      <c r="G28" s="3">
        <v>1</v>
      </c>
      <c r="H28" s="3"/>
      <c r="I28" s="3"/>
      <c r="J28" s="3"/>
      <c r="K28" s="3">
        <v>2</v>
      </c>
      <c r="L28" s="3">
        <v>9</v>
      </c>
      <c r="M28" s="3">
        <v>9</v>
      </c>
      <c r="N28" s="3">
        <v>63</v>
      </c>
      <c r="O28" s="3">
        <v>50</v>
      </c>
      <c r="P28" s="3">
        <v>19</v>
      </c>
      <c r="Q28" s="3">
        <v>32</v>
      </c>
      <c r="R28" s="3">
        <v>3</v>
      </c>
      <c r="S28" s="3">
        <v>1</v>
      </c>
      <c r="T28" s="3"/>
      <c r="U28" s="3"/>
      <c r="V28" s="3"/>
      <c r="W28" s="3"/>
      <c r="X28" s="37">
        <f t="shared" si="0"/>
        <v>96</v>
      </c>
      <c r="Y28" s="37">
        <f t="shared" si="1"/>
        <v>96</v>
      </c>
      <c r="Z28" s="45">
        <f t="shared" si="2"/>
        <v>192</v>
      </c>
    </row>
    <row r="29" spans="1:26" x14ac:dyDescent="0.3">
      <c r="A29" s="2" t="s">
        <v>550</v>
      </c>
      <c r="B29" s="3">
        <v>1</v>
      </c>
      <c r="C29" s="3">
        <v>14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>
        <v>2</v>
      </c>
      <c r="S29" s="3">
        <v>6</v>
      </c>
      <c r="T29" s="3">
        <v>13</v>
      </c>
      <c r="U29" s="3">
        <v>17</v>
      </c>
      <c r="V29" s="3">
        <v>126</v>
      </c>
      <c r="W29" s="3">
        <v>344</v>
      </c>
      <c r="X29" s="37">
        <f t="shared" si="0"/>
        <v>142</v>
      </c>
      <c r="Y29" s="37">
        <f t="shared" si="1"/>
        <v>381</v>
      </c>
      <c r="Z29" s="45">
        <f t="shared" si="2"/>
        <v>523</v>
      </c>
    </row>
    <row r="30" spans="1:26" x14ac:dyDescent="0.3">
      <c r="A30" s="2" t="s">
        <v>551</v>
      </c>
      <c r="B30" s="3">
        <v>0</v>
      </c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4</v>
      </c>
      <c r="O30" s="3">
        <v>12</v>
      </c>
      <c r="P30" s="3"/>
      <c r="Q30" s="3">
        <v>1</v>
      </c>
      <c r="R30" s="3"/>
      <c r="S30" s="3"/>
      <c r="T30" s="3"/>
      <c r="U30" s="3"/>
      <c r="V30" s="3"/>
      <c r="W30" s="3"/>
      <c r="X30" s="37">
        <f t="shared" si="0"/>
        <v>4</v>
      </c>
      <c r="Y30" s="37">
        <f t="shared" si="1"/>
        <v>14</v>
      </c>
      <c r="Z30" s="45">
        <f t="shared" si="2"/>
        <v>18</v>
      </c>
    </row>
    <row r="31" spans="1:26" x14ac:dyDescent="0.3">
      <c r="A31" s="2" t="s">
        <v>552</v>
      </c>
      <c r="B31" s="3">
        <v>0</v>
      </c>
      <c r="C31" s="3">
        <v>0</v>
      </c>
      <c r="D31" s="3"/>
      <c r="E31" s="3">
        <v>1</v>
      </c>
      <c r="F31" s="3"/>
      <c r="G31" s="3"/>
      <c r="H31" s="3"/>
      <c r="I31" s="3"/>
      <c r="J31" s="3"/>
      <c r="K31" s="3">
        <v>4</v>
      </c>
      <c r="L31" s="3">
        <v>1</v>
      </c>
      <c r="M31" s="3">
        <v>3</v>
      </c>
      <c r="N31" s="3">
        <v>7</v>
      </c>
      <c r="O31" s="3">
        <v>23</v>
      </c>
      <c r="P31" s="3">
        <v>3</v>
      </c>
      <c r="Q31" s="3">
        <v>5</v>
      </c>
      <c r="R31" s="3"/>
      <c r="S31" s="3"/>
      <c r="T31" s="3"/>
      <c r="U31" s="3"/>
      <c r="V31" s="3"/>
      <c r="W31" s="3"/>
      <c r="X31" s="37">
        <f t="shared" si="0"/>
        <v>11</v>
      </c>
      <c r="Y31" s="37">
        <f t="shared" si="1"/>
        <v>36</v>
      </c>
      <c r="Z31" s="45">
        <f t="shared" si="2"/>
        <v>47</v>
      </c>
    </row>
    <row r="32" spans="1:26" x14ac:dyDescent="0.3">
      <c r="A32" s="2" t="s">
        <v>553</v>
      </c>
      <c r="B32" s="3">
        <v>0</v>
      </c>
      <c r="C32" s="3">
        <v>1</v>
      </c>
      <c r="D32" s="3"/>
      <c r="E32" s="3">
        <v>1</v>
      </c>
      <c r="F32" s="3"/>
      <c r="G32" s="3"/>
      <c r="H32" s="3"/>
      <c r="I32" s="3"/>
      <c r="J32" s="3"/>
      <c r="K32" s="3"/>
      <c r="L32" s="3"/>
      <c r="M32" s="3"/>
      <c r="N32" s="3">
        <v>2</v>
      </c>
      <c r="O32" s="3">
        <v>2</v>
      </c>
      <c r="P32" s="3"/>
      <c r="Q32" s="3"/>
      <c r="R32" s="3"/>
      <c r="S32" s="3">
        <v>4</v>
      </c>
      <c r="T32" s="3"/>
      <c r="U32" s="3"/>
      <c r="V32" s="3"/>
      <c r="W32" s="3">
        <v>1</v>
      </c>
      <c r="X32" s="37">
        <f t="shared" si="0"/>
        <v>2</v>
      </c>
      <c r="Y32" s="37">
        <f t="shared" si="1"/>
        <v>9</v>
      </c>
      <c r="Z32" s="45">
        <f t="shared" si="2"/>
        <v>11</v>
      </c>
    </row>
    <row r="33" spans="1:26" x14ac:dyDescent="0.3">
      <c r="A33" s="2" t="s">
        <v>554</v>
      </c>
      <c r="B33" s="3">
        <v>1</v>
      </c>
      <c r="C33" s="3">
        <v>2</v>
      </c>
      <c r="D33" s="3"/>
      <c r="E33" s="3"/>
      <c r="F33" s="3"/>
      <c r="G33" s="3"/>
      <c r="H33" s="3"/>
      <c r="I33" s="3"/>
      <c r="J33" s="3">
        <v>1</v>
      </c>
      <c r="K33" s="3">
        <v>5</v>
      </c>
      <c r="L33" s="3">
        <v>2</v>
      </c>
      <c r="M33" s="3">
        <v>4</v>
      </c>
      <c r="N33" s="3">
        <v>4</v>
      </c>
      <c r="O33" s="3">
        <v>9</v>
      </c>
      <c r="P33" s="3"/>
      <c r="Q33" s="3"/>
      <c r="R33" s="3"/>
      <c r="S33" s="3"/>
      <c r="T33" s="3">
        <v>5</v>
      </c>
      <c r="U33" s="3">
        <v>2</v>
      </c>
      <c r="V33" s="3"/>
      <c r="W33" s="3">
        <v>1</v>
      </c>
      <c r="X33" s="37">
        <f t="shared" si="0"/>
        <v>13</v>
      </c>
      <c r="Y33" s="37">
        <f t="shared" si="1"/>
        <v>23</v>
      </c>
      <c r="Z33" s="45">
        <f t="shared" si="2"/>
        <v>36</v>
      </c>
    </row>
    <row r="34" spans="1:26" s="5" customFormat="1" x14ac:dyDescent="0.3">
      <c r="A34" s="2" t="s">
        <v>59</v>
      </c>
      <c r="B34" s="2">
        <v>131</v>
      </c>
      <c r="C34" s="2">
        <v>298</v>
      </c>
      <c r="D34" s="2">
        <v>11</v>
      </c>
      <c r="E34" s="2">
        <v>25</v>
      </c>
      <c r="F34" s="2">
        <v>4</v>
      </c>
      <c r="G34" s="2">
        <v>28</v>
      </c>
      <c r="H34" s="2">
        <v>1</v>
      </c>
      <c r="I34" s="2">
        <v>1</v>
      </c>
      <c r="J34" s="2">
        <v>48</v>
      </c>
      <c r="K34" s="2">
        <v>62</v>
      </c>
      <c r="L34" s="2">
        <v>36</v>
      </c>
      <c r="M34" s="2">
        <v>60</v>
      </c>
      <c r="N34" s="2">
        <v>549</v>
      </c>
      <c r="O34" s="2">
        <v>996</v>
      </c>
      <c r="P34" s="2">
        <v>735</v>
      </c>
      <c r="Q34" s="2">
        <v>1572</v>
      </c>
      <c r="R34" s="2">
        <v>41</v>
      </c>
      <c r="S34" s="2">
        <v>51</v>
      </c>
      <c r="T34" s="2">
        <v>1842</v>
      </c>
      <c r="U34" s="2">
        <v>1589</v>
      </c>
      <c r="V34" s="2">
        <v>365</v>
      </c>
      <c r="W34" s="2">
        <v>665</v>
      </c>
      <c r="X34" s="37">
        <f t="shared" si="0"/>
        <v>3763</v>
      </c>
      <c r="Y34" s="37">
        <f t="shared" si="1"/>
        <v>5347</v>
      </c>
      <c r="Z34" s="45">
        <f t="shared" si="2"/>
        <v>9110</v>
      </c>
    </row>
  </sheetData>
  <mergeCells count="11">
    <mergeCell ref="N2:O2"/>
    <mergeCell ref="P2:Q2"/>
    <mergeCell ref="R2:S2"/>
    <mergeCell ref="T2:U2"/>
    <mergeCell ref="V2:W2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66"/>
  <sheetViews>
    <sheetView workbookViewId="0">
      <selection activeCell="G29" sqref="G29"/>
    </sheetView>
  </sheetViews>
  <sheetFormatPr defaultRowHeight="14.4" x14ac:dyDescent="0.3"/>
  <cols>
    <col min="1" max="1" width="18.88671875" customWidth="1"/>
    <col min="2" max="2" width="9.6640625" customWidth="1"/>
    <col min="3" max="3" width="16" customWidth="1"/>
    <col min="6" max="6" width="15" customWidth="1"/>
    <col min="7" max="7" width="14.88671875" customWidth="1"/>
  </cols>
  <sheetData>
    <row r="2" spans="1:9" x14ac:dyDescent="0.3">
      <c r="A2" s="48" t="s">
        <v>584</v>
      </c>
    </row>
    <row r="4" spans="1:9" x14ac:dyDescent="0.3">
      <c r="A4" s="14" t="s">
        <v>556</v>
      </c>
      <c r="B4" s="61" t="s">
        <v>36</v>
      </c>
      <c r="C4" s="61"/>
      <c r="D4" s="64" t="s">
        <v>37</v>
      </c>
      <c r="E4" s="64"/>
      <c r="F4" s="64"/>
      <c r="G4" s="64"/>
      <c r="H4" s="64" t="s">
        <v>557</v>
      </c>
      <c r="I4" s="66"/>
    </row>
    <row r="5" spans="1:9" ht="43.2" x14ac:dyDescent="0.3">
      <c r="A5" s="3"/>
      <c r="B5" s="24" t="s">
        <v>558</v>
      </c>
      <c r="C5" s="24" t="s">
        <v>559</v>
      </c>
      <c r="D5" s="14" t="s">
        <v>91</v>
      </c>
      <c r="E5" s="14" t="s">
        <v>92</v>
      </c>
      <c r="F5" s="24" t="s">
        <v>558</v>
      </c>
      <c r="G5" s="24" t="s">
        <v>559</v>
      </c>
      <c r="H5" s="2" t="s">
        <v>560</v>
      </c>
      <c r="I5" s="9" t="s">
        <v>561</v>
      </c>
    </row>
    <row r="6" spans="1:9" x14ac:dyDescent="0.3">
      <c r="A6" s="24" t="s">
        <v>562</v>
      </c>
      <c r="B6" s="6">
        <v>17398</v>
      </c>
      <c r="C6" s="40">
        <v>25241.745203999999</v>
      </c>
      <c r="D6" s="6">
        <v>5671</v>
      </c>
      <c r="E6" s="6">
        <v>21410</v>
      </c>
      <c r="F6" s="8">
        <f>SUM(D6:E6)</f>
        <v>27081</v>
      </c>
      <c r="G6" s="40">
        <v>59239.596987000004</v>
      </c>
      <c r="H6" s="46">
        <f t="shared" ref="H6:I9" si="0">(F6-B6)/B6</f>
        <v>0.55655822508334296</v>
      </c>
      <c r="I6" s="46">
        <f t="shared" si="0"/>
        <v>1.3468899043324647</v>
      </c>
    </row>
    <row r="7" spans="1:9" x14ac:dyDescent="0.3">
      <c r="A7" s="24" t="s">
        <v>563</v>
      </c>
      <c r="B7" s="3">
        <v>16702</v>
      </c>
      <c r="C7" s="40">
        <v>74063.751516000004</v>
      </c>
      <c r="D7" s="6">
        <v>4504</v>
      </c>
      <c r="E7" s="6">
        <v>13622</v>
      </c>
      <c r="F7" s="8">
        <f>SUM(D7:E7)</f>
        <v>18126</v>
      </c>
      <c r="G7" s="40">
        <v>86479.980347759963</v>
      </c>
      <c r="H7" s="46">
        <f t="shared" si="0"/>
        <v>8.5259250389174951E-2</v>
      </c>
      <c r="I7" s="46">
        <f t="shared" si="0"/>
        <v>0.1676424509643922</v>
      </c>
    </row>
    <row r="8" spans="1:9" x14ac:dyDescent="0.3">
      <c r="A8" s="24" t="s">
        <v>564</v>
      </c>
      <c r="B8" s="6">
        <v>29845</v>
      </c>
      <c r="C8" s="40">
        <v>127873.82125199999</v>
      </c>
      <c r="D8" s="6">
        <v>6044</v>
      </c>
      <c r="E8" s="6">
        <v>25662</v>
      </c>
      <c r="F8" s="8">
        <f>SUM(D8:E8)</f>
        <v>31706</v>
      </c>
      <c r="G8" s="40">
        <v>142975.7763602401</v>
      </c>
      <c r="H8" s="46">
        <f t="shared" si="0"/>
        <v>6.2355503434411125E-2</v>
      </c>
      <c r="I8" s="46">
        <f t="shared" si="0"/>
        <v>0.11810044433159458</v>
      </c>
    </row>
    <row r="9" spans="1:9" x14ac:dyDescent="0.3">
      <c r="A9" s="2"/>
      <c r="B9" s="45">
        <f t="shared" ref="B9:G9" si="1">SUM(B6:B8)</f>
        <v>63945</v>
      </c>
      <c r="C9" s="45">
        <f t="shared" si="1"/>
        <v>227179.31797199999</v>
      </c>
      <c r="D9" s="45">
        <f t="shared" si="1"/>
        <v>16219</v>
      </c>
      <c r="E9" s="45">
        <f t="shared" si="1"/>
        <v>60694</v>
      </c>
      <c r="F9" s="45">
        <f t="shared" si="1"/>
        <v>76913</v>
      </c>
      <c r="G9" s="45">
        <f t="shared" si="1"/>
        <v>288695.35369500006</v>
      </c>
      <c r="H9" s="46">
        <f t="shared" si="0"/>
        <v>0.20279928063179295</v>
      </c>
      <c r="I9" s="46">
        <f t="shared" si="0"/>
        <v>0.27078184877103101</v>
      </c>
    </row>
    <row r="12" spans="1:9" x14ac:dyDescent="0.3">
      <c r="A12" s="48" t="s">
        <v>574</v>
      </c>
    </row>
    <row r="13" spans="1:9" x14ac:dyDescent="0.3">
      <c r="A13" s="5"/>
    </row>
    <row r="14" spans="1:9" x14ac:dyDescent="0.3">
      <c r="A14" s="2" t="s">
        <v>565</v>
      </c>
      <c r="B14" s="65" t="s">
        <v>566</v>
      </c>
      <c r="C14" s="65"/>
      <c r="D14" s="65"/>
      <c r="E14" s="67" t="s">
        <v>21</v>
      </c>
      <c r="F14" s="68"/>
    </row>
    <row r="15" spans="1:9" ht="28.8" x14ac:dyDescent="0.3">
      <c r="A15" s="2" t="s">
        <v>565</v>
      </c>
      <c r="B15" s="2" t="s">
        <v>91</v>
      </c>
      <c r="C15" s="2" t="s">
        <v>92</v>
      </c>
      <c r="D15" s="2" t="s">
        <v>40</v>
      </c>
      <c r="E15" s="2" t="s">
        <v>86</v>
      </c>
      <c r="F15" s="9" t="s">
        <v>567</v>
      </c>
    </row>
    <row r="16" spans="1:9" x14ac:dyDescent="0.3">
      <c r="A16" s="3" t="s">
        <v>568</v>
      </c>
      <c r="B16" s="6">
        <v>1048</v>
      </c>
      <c r="C16" s="6">
        <v>11524</v>
      </c>
      <c r="D16" s="6">
        <f t="shared" ref="D16:D22" si="2">B16+C16</f>
        <v>12572</v>
      </c>
      <c r="E16" s="47">
        <f>D16/D$23</f>
        <v>0.16345741292109267</v>
      </c>
      <c r="F16" s="8">
        <v>38197.959429600007</v>
      </c>
    </row>
    <row r="17" spans="1:6" x14ac:dyDescent="0.3">
      <c r="A17" s="3" t="s">
        <v>52</v>
      </c>
      <c r="B17" s="6">
        <v>2406</v>
      </c>
      <c r="C17" s="6">
        <v>11866</v>
      </c>
      <c r="D17" s="6">
        <f t="shared" si="2"/>
        <v>14272</v>
      </c>
      <c r="E17" s="47">
        <f t="shared" ref="E17:E22" si="3">D17/D$23</f>
        <v>0.18556030840040044</v>
      </c>
      <c r="F17" s="8">
        <v>41891.983863959991</v>
      </c>
    </row>
    <row r="18" spans="1:6" x14ac:dyDescent="0.3">
      <c r="A18" s="3" t="s">
        <v>569</v>
      </c>
      <c r="B18" s="6">
        <v>4914</v>
      </c>
      <c r="C18" s="6">
        <v>18634</v>
      </c>
      <c r="D18" s="6">
        <f t="shared" si="2"/>
        <v>23548</v>
      </c>
      <c r="E18" s="47">
        <f t="shared" si="3"/>
        <v>0.30616410749808226</v>
      </c>
      <c r="F18" s="8">
        <v>72800.459974319965</v>
      </c>
    </row>
    <row r="19" spans="1:6" x14ac:dyDescent="0.3">
      <c r="A19" s="3" t="s">
        <v>570</v>
      </c>
      <c r="B19" s="6">
        <v>664</v>
      </c>
      <c r="C19" s="6">
        <v>5671</v>
      </c>
      <c r="D19" s="6">
        <f t="shared" si="2"/>
        <v>6335</v>
      </c>
      <c r="E19" s="47">
        <f t="shared" si="3"/>
        <v>8.2365789918479315E-2</v>
      </c>
      <c r="F19" s="8">
        <v>104931.72812820008</v>
      </c>
    </row>
    <row r="20" spans="1:6" x14ac:dyDescent="0.3">
      <c r="A20" s="3" t="s">
        <v>571</v>
      </c>
      <c r="B20" s="6">
        <v>703</v>
      </c>
      <c r="C20" s="6">
        <v>5597</v>
      </c>
      <c r="D20" s="6">
        <f t="shared" si="2"/>
        <v>6300</v>
      </c>
      <c r="E20" s="47">
        <f t="shared" si="3"/>
        <v>8.1910730305670046E-2</v>
      </c>
      <c r="F20" s="8">
        <v>13916.167629599975</v>
      </c>
    </row>
    <row r="21" spans="1:6" x14ac:dyDescent="0.3">
      <c r="A21" s="3" t="s">
        <v>572</v>
      </c>
      <c r="B21" s="6">
        <v>540</v>
      </c>
      <c r="C21" s="6">
        <v>3187</v>
      </c>
      <c r="D21" s="6">
        <f t="shared" si="2"/>
        <v>3727</v>
      </c>
      <c r="E21" s="47">
        <f t="shared" si="3"/>
        <v>4.8457347912576547E-2</v>
      </c>
      <c r="F21" s="8">
        <v>11385.23152379997</v>
      </c>
    </row>
    <row r="22" spans="1:6" x14ac:dyDescent="0.3">
      <c r="A22" s="3" t="s">
        <v>573</v>
      </c>
      <c r="B22" s="6">
        <v>5944</v>
      </c>
      <c r="C22" s="6">
        <v>4215</v>
      </c>
      <c r="D22" s="6">
        <f t="shared" si="2"/>
        <v>10159</v>
      </c>
      <c r="E22" s="47">
        <f t="shared" si="3"/>
        <v>0.13208430304369873</v>
      </c>
      <c r="F22" s="8">
        <v>5571.8231455199902</v>
      </c>
    </row>
    <row r="23" spans="1:6" x14ac:dyDescent="0.3">
      <c r="A23" s="3"/>
      <c r="B23" s="8">
        <f>SUM(B22:B22)</f>
        <v>5944</v>
      </c>
      <c r="C23" s="8">
        <f>SUM(C22:C22)</f>
        <v>4215</v>
      </c>
      <c r="D23" s="8">
        <f>SUM(D16:D22)</f>
        <v>76913</v>
      </c>
      <c r="E23" s="3"/>
      <c r="F23" s="8">
        <v>288695.353695</v>
      </c>
    </row>
    <row r="25" spans="1:6" x14ac:dyDescent="0.3">
      <c r="A25" s="48" t="s">
        <v>583</v>
      </c>
    </row>
    <row r="27" spans="1:6" x14ac:dyDescent="0.3">
      <c r="A27" s="2" t="s">
        <v>575</v>
      </c>
      <c r="B27" s="65" t="s">
        <v>566</v>
      </c>
      <c r="C27" s="65"/>
      <c r="D27" s="65"/>
    </row>
    <row r="28" spans="1:6" x14ac:dyDescent="0.3">
      <c r="A28" s="2"/>
      <c r="B28" s="2" t="s">
        <v>39</v>
      </c>
      <c r="C28" s="2" t="s">
        <v>38</v>
      </c>
      <c r="D28" s="2" t="s">
        <v>40</v>
      </c>
    </row>
    <row r="29" spans="1:6" ht="28.8" x14ac:dyDescent="0.3">
      <c r="A29" s="35" t="s">
        <v>576</v>
      </c>
      <c r="B29" s="7"/>
      <c r="C29" s="7">
        <v>1</v>
      </c>
      <c r="D29" s="7">
        <v>1</v>
      </c>
    </row>
    <row r="30" spans="1:6" ht="28.8" x14ac:dyDescent="0.3">
      <c r="A30" s="35" t="s">
        <v>577</v>
      </c>
      <c r="B30" s="7">
        <v>1</v>
      </c>
      <c r="C30" s="7">
        <v>1</v>
      </c>
      <c r="D30" s="7">
        <v>2</v>
      </c>
    </row>
    <row r="31" spans="1:6" ht="28.8" x14ac:dyDescent="0.3">
      <c r="A31" s="35" t="s">
        <v>578</v>
      </c>
      <c r="B31" s="7"/>
      <c r="C31" s="7">
        <v>1</v>
      </c>
      <c r="D31" s="7">
        <v>1</v>
      </c>
    </row>
    <row r="32" spans="1:6" x14ac:dyDescent="0.3">
      <c r="A32" s="35" t="s">
        <v>525</v>
      </c>
      <c r="B32" s="7">
        <v>191</v>
      </c>
      <c r="C32" s="7">
        <v>1508</v>
      </c>
      <c r="D32" s="7">
        <v>1699</v>
      </c>
    </row>
    <row r="33" spans="1:4" x14ac:dyDescent="0.3">
      <c r="A33" s="35" t="s">
        <v>526</v>
      </c>
      <c r="B33" s="7">
        <v>290</v>
      </c>
      <c r="C33" s="7">
        <v>3963</v>
      </c>
      <c r="D33" s="7">
        <v>4253</v>
      </c>
    </row>
    <row r="34" spans="1:4" x14ac:dyDescent="0.3">
      <c r="A34" s="35" t="s">
        <v>527</v>
      </c>
      <c r="B34" s="7">
        <v>5</v>
      </c>
      <c r="C34" s="7">
        <v>107</v>
      </c>
      <c r="D34" s="7">
        <v>112</v>
      </c>
    </row>
    <row r="35" spans="1:4" x14ac:dyDescent="0.3">
      <c r="A35" s="35" t="s">
        <v>528</v>
      </c>
      <c r="B35" s="7">
        <v>14</v>
      </c>
      <c r="C35" s="7">
        <v>94</v>
      </c>
      <c r="D35" s="7">
        <v>108</v>
      </c>
    </row>
    <row r="36" spans="1:4" x14ac:dyDescent="0.3">
      <c r="A36" s="35" t="s">
        <v>529</v>
      </c>
      <c r="B36" s="7">
        <v>4</v>
      </c>
      <c r="C36" s="7">
        <v>33</v>
      </c>
      <c r="D36" s="7">
        <v>37</v>
      </c>
    </row>
    <row r="37" spans="1:4" x14ac:dyDescent="0.3">
      <c r="A37" s="35" t="s">
        <v>530</v>
      </c>
      <c r="B37" s="7">
        <v>3233</v>
      </c>
      <c r="C37" s="7">
        <v>10990</v>
      </c>
      <c r="D37" s="7">
        <v>14223</v>
      </c>
    </row>
    <row r="38" spans="1:4" ht="43.2" x14ac:dyDescent="0.3">
      <c r="A38" s="35" t="s">
        <v>579</v>
      </c>
      <c r="B38" s="7">
        <v>1</v>
      </c>
      <c r="C38" s="7">
        <v>1</v>
      </c>
      <c r="D38" s="7">
        <v>2</v>
      </c>
    </row>
    <row r="39" spans="1:4" ht="28.8" x14ac:dyDescent="0.3">
      <c r="A39" s="35" t="s">
        <v>531</v>
      </c>
      <c r="B39" s="7">
        <v>41</v>
      </c>
      <c r="C39" s="7">
        <v>1255</v>
      </c>
      <c r="D39" s="7">
        <v>1296</v>
      </c>
    </row>
    <row r="40" spans="1:4" ht="28.8" x14ac:dyDescent="0.3">
      <c r="A40" s="35" t="s">
        <v>532</v>
      </c>
      <c r="B40" s="7">
        <v>17</v>
      </c>
      <c r="C40" s="7">
        <v>154</v>
      </c>
      <c r="D40" s="7">
        <v>171</v>
      </c>
    </row>
    <row r="41" spans="1:4" x14ac:dyDescent="0.3">
      <c r="A41" s="35" t="s">
        <v>533</v>
      </c>
      <c r="B41" s="7">
        <v>8</v>
      </c>
      <c r="C41" s="7">
        <v>48</v>
      </c>
      <c r="D41" s="7">
        <v>56</v>
      </c>
    </row>
    <row r="42" spans="1:4" ht="28.8" x14ac:dyDescent="0.3">
      <c r="A42" s="35" t="s">
        <v>534</v>
      </c>
      <c r="B42" s="7">
        <v>3755</v>
      </c>
      <c r="C42" s="7">
        <v>13061</v>
      </c>
      <c r="D42" s="7">
        <v>16816</v>
      </c>
    </row>
    <row r="43" spans="1:4" x14ac:dyDescent="0.3">
      <c r="A43" s="35" t="s">
        <v>580</v>
      </c>
      <c r="B43" s="7">
        <v>3</v>
      </c>
      <c r="C43" s="7">
        <v>32</v>
      </c>
      <c r="D43" s="7">
        <v>35</v>
      </c>
    </row>
    <row r="44" spans="1:4" x14ac:dyDescent="0.3">
      <c r="A44" s="35" t="s">
        <v>535</v>
      </c>
      <c r="B44" s="7">
        <v>43</v>
      </c>
      <c r="C44" s="7">
        <v>423</v>
      </c>
      <c r="D44" s="7">
        <v>466</v>
      </c>
    </row>
    <row r="45" spans="1:4" ht="28.8" x14ac:dyDescent="0.3">
      <c r="A45" s="35" t="s">
        <v>536</v>
      </c>
      <c r="B45" s="7">
        <v>25</v>
      </c>
      <c r="C45" s="7">
        <v>172</v>
      </c>
      <c r="D45" s="7">
        <v>197</v>
      </c>
    </row>
    <row r="46" spans="1:4" ht="28.8" x14ac:dyDescent="0.3">
      <c r="A46" s="35" t="s">
        <v>537</v>
      </c>
      <c r="B46" s="7">
        <v>5</v>
      </c>
      <c r="C46" s="7">
        <v>70</v>
      </c>
      <c r="D46" s="7">
        <v>75</v>
      </c>
    </row>
    <row r="47" spans="1:4" x14ac:dyDescent="0.3">
      <c r="A47" s="35" t="s">
        <v>538</v>
      </c>
      <c r="B47" s="7">
        <v>1581</v>
      </c>
      <c r="C47" s="7">
        <v>2361</v>
      </c>
      <c r="D47" s="7">
        <v>3942</v>
      </c>
    </row>
    <row r="48" spans="1:4" ht="43.2" x14ac:dyDescent="0.3">
      <c r="A48" s="35" t="s">
        <v>539</v>
      </c>
      <c r="B48" s="7">
        <v>24</v>
      </c>
      <c r="C48" s="7">
        <v>549</v>
      </c>
      <c r="D48" s="7">
        <v>573</v>
      </c>
    </row>
    <row r="49" spans="1:4" ht="28.8" x14ac:dyDescent="0.3">
      <c r="A49" s="35" t="s">
        <v>540</v>
      </c>
      <c r="B49" s="7">
        <v>146</v>
      </c>
      <c r="C49" s="7">
        <v>891</v>
      </c>
      <c r="D49" s="7">
        <v>1037</v>
      </c>
    </row>
    <row r="50" spans="1:4" x14ac:dyDescent="0.3">
      <c r="A50" s="35" t="s">
        <v>541</v>
      </c>
      <c r="B50" s="7">
        <v>907</v>
      </c>
      <c r="C50" s="7">
        <v>5343</v>
      </c>
      <c r="D50" s="7">
        <v>6250</v>
      </c>
    </row>
    <row r="51" spans="1:4" ht="28.8" x14ac:dyDescent="0.3">
      <c r="A51" s="35" t="s">
        <v>542</v>
      </c>
      <c r="B51" s="7"/>
      <c r="C51" s="7">
        <v>1</v>
      </c>
      <c r="D51" s="7">
        <v>1</v>
      </c>
    </row>
    <row r="52" spans="1:4" x14ac:dyDescent="0.3">
      <c r="A52" s="35" t="s">
        <v>581</v>
      </c>
      <c r="B52" s="7">
        <v>88</v>
      </c>
      <c r="C52" s="7">
        <v>828</v>
      </c>
      <c r="D52" s="7">
        <v>916</v>
      </c>
    </row>
    <row r="53" spans="1:4" ht="28.8" x14ac:dyDescent="0.3">
      <c r="A53" s="35" t="s">
        <v>543</v>
      </c>
      <c r="B53" s="7">
        <v>22</v>
      </c>
      <c r="C53" s="7">
        <v>192</v>
      </c>
      <c r="D53" s="7">
        <v>214</v>
      </c>
    </row>
    <row r="54" spans="1:4" x14ac:dyDescent="0.3">
      <c r="A54" s="35" t="s">
        <v>544</v>
      </c>
      <c r="B54" s="7">
        <v>116</v>
      </c>
      <c r="C54" s="7">
        <v>1292</v>
      </c>
      <c r="D54" s="7">
        <v>1408</v>
      </c>
    </row>
    <row r="55" spans="1:4" ht="43.2" x14ac:dyDescent="0.3">
      <c r="A55" s="35" t="s">
        <v>545</v>
      </c>
      <c r="B55" s="7">
        <v>89</v>
      </c>
      <c r="C55" s="7">
        <v>345</v>
      </c>
      <c r="D55" s="7">
        <v>434</v>
      </c>
    </row>
    <row r="56" spans="1:4" x14ac:dyDescent="0.3">
      <c r="A56" s="35" t="s">
        <v>546</v>
      </c>
      <c r="B56" s="7">
        <v>21</v>
      </c>
      <c r="C56" s="7">
        <v>166</v>
      </c>
      <c r="D56" s="7">
        <v>187</v>
      </c>
    </row>
    <row r="57" spans="1:4" x14ac:dyDescent="0.3">
      <c r="A57" s="35" t="s">
        <v>547</v>
      </c>
      <c r="B57" s="7">
        <v>541</v>
      </c>
      <c r="C57" s="7">
        <v>396</v>
      </c>
      <c r="D57" s="7">
        <v>937</v>
      </c>
    </row>
    <row r="58" spans="1:4" ht="43.2" x14ac:dyDescent="0.3">
      <c r="A58" s="35" t="s">
        <v>548</v>
      </c>
      <c r="B58" s="7">
        <v>3</v>
      </c>
      <c r="C58" s="7">
        <v>360</v>
      </c>
      <c r="D58" s="7">
        <v>363</v>
      </c>
    </row>
    <row r="59" spans="1:4" ht="43.2" x14ac:dyDescent="0.3">
      <c r="A59" s="35" t="s">
        <v>549</v>
      </c>
      <c r="B59" s="7">
        <v>124</v>
      </c>
      <c r="C59" s="7">
        <v>756</v>
      </c>
      <c r="D59" s="7">
        <v>880</v>
      </c>
    </row>
    <row r="60" spans="1:4" x14ac:dyDescent="0.3">
      <c r="A60" s="35" t="s">
        <v>550</v>
      </c>
      <c r="B60" s="7">
        <v>290</v>
      </c>
      <c r="C60" s="7">
        <v>1688</v>
      </c>
      <c r="D60" s="7">
        <v>1978</v>
      </c>
    </row>
    <row r="61" spans="1:4" ht="28.8" x14ac:dyDescent="0.3">
      <c r="A61" s="35" t="s">
        <v>551</v>
      </c>
      <c r="B61" s="7">
        <v>8</v>
      </c>
      <c r="C61" s="7">
        <v>148</v>
      </c>
      <c r="D61" s="7">
        <v>156</v>
      </c>
    </row>
    <row r="62" spans="1:4" ht="28.8" x14ac:dyDescent="0.3">
      <c r="A62" s="35" t="s">
        <v>552</v>
      </c>
      <c r="B62" s="7">
        <v>22</v>
      </c>
      <c r="C62" s="7">
        <v>354</v>
      </c>
      <c r="D62" s="7">
        <v>376</v>
      </c>
    </row>
    <row r="63" spans="1:4" ht="28.8" x14ac:dyDescent="0.3">
      <c r="A63" s="35" t="s">
        <v>553</v>
      </c>
      <c r="B63" s="7">
        <v>32</v>
      </c>
      <c r="C63" s="7">
        <v>139</v>
      </c>
      <c r="D63" s="7">
        <v>171</v>
      </c>
    </row>
    <row r="64" spans="1:4" x14ac:dyDescent="0.3">
      <c r="A64" s="35" t="s">
        <v>554</v>
      </c>
      <c r="B64" s="7">
        <v>4566</v>
      </c>
      <c r="C64" s="7">
        <v>12893</v>
      </c>
      <c r="D64" s="7">
        <v>17459</v>
      </c>
    </row>
    <row r="65" spans="1:4" x14ac:dyDescent="0.3">
      <c r="A65" s="35" t="s">
        <v>582</v>
      </c>
      <c r="B65" s="7">
        <v>3</v>
      </c>
      <c r="C65" s="7">
        <v>78</v>
      </c>
      <c r="D65" s="7">
        <v>81</v>
      </c>
    </row>
    <row r="66" spans="1:4" x14ac:dyDescent="0.3">
      <c r="A66" s="3"/>
      <c r="B66" s="37">
        <f>SUM(B29:B65)</f>
        <v>16219</v>
      </c>
      <c r="C66" s="37">
        <f>SUM(C29:C65)</f>
        <v>60694</v>
      </c>
      <c r="D66" s="37">
        <f>SUM(D29:D65)</f>
        <v>76913</v>
      </c>
    </row>
  </sheetData>
  <mergeCells count="6">
    <mergeCell ref="B27:D27"/>
    <mergeCell ref="B4:C4"/>
    <mergeCell ref="D4:G4"/>
    <mergeCell ref="H4:I4"/>
    <mergeCell ref="B14:D14"/>
    <mergeCell ref="E14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23"/>
  <sheetViews>
    <sheetView tabSelected="1" workbookViewId="0">
      <selection activeCell="B9" sqref="B9:G9"/>
    </sheetView>
  </sheetViews>
  <sheetFormatPr defaultRowHeight="14.4" x14ac:dyDescent="0.3"/>
  <cols>
    <col min="3" max="3" width="66.109375" bestFit="1" customWidth="1"/>
    <col min="4" max="4" width="16.6640625" customWidth="1"/>
    <col min="5" max="5" width="16" customWidth="1"/>
    <col min="6" max="6" width="11.6640625" bestFit="1" customWidth="1"/>
    <col min="7" max="7" width="11.109375" bestFit="1" customWidth="1"/>
  </cols>
  <sheetData>
    <row r="2" spans="1:7" x14ac:dyDescent="0.3">
      <c r="C2" s="2" t="s">
        <v>522</v>
      </c>
      <c r="D2" s="2" t="s">
        <v>523</v>
      </c>
      <c r="E2" s="2" t="s">
        <v>86</v>
      </c>
    </row>
    <row r="3" spans="1:7" x14ac:dyDescent="0.3">
      <c r="C3" s="3" t="s">
        <v>519</v>
      </c>
      <c r="D3" s="8">
        <f>D223</f>
        <v>3405</v>
      </c>
      <c r="E3" s="34">
        <f>D3/D$6</f>
        <v>0.75700311249444197</v>
      </c>
    </row>
    <row r="4" spans="1:7" x14ac:dyDescent="0.3">
      <c r="C4" s="3" t="s">
        <v>520</v>
      </c>
      <c r="D4" s="8">
        <f>E223</f>
        <v>831</v>
      </c>
      <c r="E4" s="34">
        <f t="shared" ref="E4:E5" si="0">D4/D$6</f>
        <v>0.18474877723432637</v>
      </c>
    </row>
    <row r="5" spans="1:7" x14ac:dyDescent="0.3">
      <c r="C5" s="3" t="s">
        <v>521</v>
      </c>
      <c r="D5" s="8">
        <f>F223</f>
        <v>262</v>
      </c>
      <c r="E5" s="34">
        <f t="shared" si="0"/>
        <v>5.8248110271231661E-2</v>
      </c>
    </row>
    <row r="6" spans="1:7" x14ac:dyDescent="0.3">
      <c r="C6" s="3"/>
      <c r="D6" s="45">
        <f>SUM(D3:D5)</f>
        <v>4498</v>
      </c>
      <c r="E6" s="3"/>
    </row>
    <row r="9" spans="1:7" x14ac:dyDescent="0.3">
      <c r="A9" s="3"/>
      <c r="B9" s="64" t="s">
        <v>524</v>
      </c>
      <c r="C9" s="64"/>
      <c r="D9" s="64"/>
      <c r="E9" s="64"/>
      <c r="F9" s="64"/>
      <c r="G9" s="64"/>
    </row>
    <row r="10" spans="1:7" s="12" customFormat="1" ht="27.75" customHeight="1" x14ac:dyDescent="0.3">
      <c r="A10" s="18"/>
      <c r="B10" s="18" t="s">
        <v>517</v>
      </c>
      <c r="C10" s="18" t="s">
        <v>518</v>
      </c>
      <c r="D10" s="35" t="s">
        <v>519</v>
      </c>
      <c r="E10" s="35" t="s">
        <v>520</v>
      </c>
      <c r="F10" s="35" t="s">
        <v>521</v>
      </c>
      <c r="G10" s="35" t="s">
        <v>59</v>
      </c>
    </row>
    <row r="11" spans="1:7" x14ac:dyDescent="0.3">
      <c r="A11" s="3"/>
      <c r="B11" s="3" t="s">
        <v>93</v>
      </c>
      <c r="C11" s="3" t="s">
        <v>94</v>
      </c>
      <c r="D11" s="3">
        <v>7</v>
      </c>
      <c r="E11" s="3"/>
      <c r="F11" s="3">
        <v>1</v>
      </c>
      <c r="G11" s="3">
        <v>8</v>
      </c>
    </row>
    <row r="12" spans="1:7" x14ac:dyDescent="0.3">
      <c r="A12" s="3"/>
      <c r="B12" s="3" t="s">
        <v>95</v>
      </c>
      <c r="C12" s="3" t="s">
        <v>96</v>
      </c>
      <c r="D12" s="3">
        <v>8</v>
      </c>
      <c r="E12" s="3"/>
      <c r="F12" s="3">
        <v>1</v>
      </c>
      <c r="G12" s="3">
        <v>9</v>
      </c>
    </row>
    <row r="13" spans="1:7" x14ac:dyDescent="0.3">
      <c r="A13" s="3"/>
      <c r="B13" s="3" t="s">
        <v>97</v>
      </c>
      <c r="C13" s="3" t="s">
        <v>98</v>
      </c>
      <c r="D13" s="3">
        <v>3</v>
      </c>
      <c r="E13" s="3">
        <v>2</v>
      </c>
      <c r="F13" s="3"/>
      <c r="G13" s="3">
        <v>5</v>
      </c>
    </row>
    <row r="14" spans="1:7" x14ac:dyDescent="0.3">
      <c r="A14" s="3"/>
      <c r="B14" s="3" t="s">
        <v>99</v>
      </c>
      <c r="C14" s="3" t="s">
        <v>100</v>
      </c>
      <c r="D14" s="3">
        <v>17</v>
      </c>
      <c r="E14" s="3"/>
      <c r="F14" s="3">
        <v>1</v>
      </c>
      <c r="G14" s="3">
        <v>18</v>
      </c>
    </row>
    <row r="15" spans="1:7" x14ac:dyDescent="0.3">
      <c r="A15" s="3"/>
      <c r="B15" s="3" t="s">
        <v>101</v>
      </c>
      <c r="C15" s="3" t="s">
        <v>102</v>
      </c>
      <c r="D15" s="3">
        <v>8</v>
      </c>
      <c r="E15" s="3"/>
      <c r="F15" s="3">
        <v>5</v>
      </c>
      <c r="G15" s="3">
        <v>13</v>
      </c>
    </row>
    <row r="16" spans="1:7" x14ac:dyDescent="0.3">
      <c r="A16" s="3"/>
      <c r="B16" s="3" t="s">
        <v>103</v>
      </c>
      <c r="C16" s="3" t="s">
        <v>104</v>
      </c>
      <c r="D16" s="3">
        <v>6</v>
      </c>
      <c r="E16" s="3"/>
      <c r="F16" s="3">
        <v>3</v>
      </c>
      <c r="G16" s="3">
        <v>9</v>
      </c>
    </row>
    <row r="17" spans="1:7" x14ac:dyDescent="0.3">
      <c r="A17" s="3"/>
      <c r="B17" s="3" t="s">
        <v>105</v>
      </c>
      <c r="C17" s="3" t="s">
        <v>106</v>
      </c>
      <c r="D17" s="3">
        <v>5</v>
      </c>
      <c r="E17" s="3">
        <v>1</v>
      </c>
      <c r="F17" s="3">
        <v>1</v>
      </c>
      <c r="G17" s="3">
        <v>7</v>
      </c>
    </row>
    <row r="18" spans="1:7" x14ac:dyDescent="0.3">
      <c r="A18" s="3"/>
      <c r="B18" s="3" t="s">
        <v>107</v>
      </c>
      <c r="C18" s="3" t="s">
        <v>108</v>
      </c>
      <c r="D18" s="3">
        <v>5</v>
      </c>
      <c r="E18" s="3"/>
      <c r="F18" s="3">
        <v>1</v>
      </c>
      <c r="G18" s="3">
        <v>6</v>
      </c>
    </row>
    <row r="19" spans="1:7" x14ac:dyDescent="0.3">
      <c r="A19" s="3"/>
      <c r="B19" s="3" t="s">
        <v>109</v>
      </c>
      <c r="C19" s="3" t="s">
        <v>110</v>
      </c>
      <c r="D19" s="3">
        <v>15</v>
      </c>
      <c r="E19" s="3">
        <v>1</v>
      </c>
      <c r="F19" s="3">
        <v>3</v>
      </c>
      <c r="G19" s="3">
        <v>19</v>
      </c>
    </row>
    <row r="20" spans="1:7" x14ac:dyDescent="0.3">
      <c r="A20" s="3"/>
      <c r="B20" s="3" t="s">
        <v>111</v>
      </c>
      <c r="C20" s="3" t="s">
        <v>112</v>
      </c>
      <c r="D20" s="3">
        <v>9</v>
      </c>
      <c r="E20" s="3">
        <v>1</v>
      </c>
      <c r="F20" s="3"/>
      <c r="G20" s="3">
        <v>10</v>
      </c>
    </row>
    <row r="21" spans="1:7" x14ac:dyDescent="0.3">
      <c r="A21" s="3"/>
      <c r="B21" s="3" t="s">
        <v>113</v>
      </c>
      <c r="C21" s="3" t="s">
        <v>114</v>
      </c>
      <c r="D21" s="3">
        <v>8</v>
      </c>
      <c r="E21" s="3">
        <v>1</v>
      </c>
      <c r="F21" s="3"/>
      <c r="G21" s="3">
        <v>9</v>
      </c>
    </row>
    <row r="22" spans="1:7" x14ac:dyDescent="0.3">
      <c r="A22" s="3"/>
      <c r="B22" s="3" t="s">
        <v>115</v>
      </c>
      <c r="C22" s="3" t="s">
        <v>116</v>
      </c>
      <c r="D22" s="3">
        <v>39</v>
      </c>
      <c r="E22" s="3">
        <v>1</v>
      </c>
      <c r="F22" s="3">
        <v>5</v>
      </c>
      <c r="G22" s="3">
        <v>45</v>
      </c>
    </row>
    <row r="23" spans="1:7" x14ac:dyDescent="0.3">
      <c r="A23" s="3"/>
      <c r="B23" s="3" t="s">
        <v>117</v>
      </c>
      <c r="C23" s="3" t="s">
        <v>118</v>
      </c>
      <c r="D23" s="3">
        <v>11</v>
      </c>
      <c r="E23" s="3">
        <v>2</v>
      </c>
      <c r="F23" s="3">
        <v>3</v>
      </c>
      <c r="G23" s="3">
        <v>16</v>
      </c>
    </row>
    <row r="24" spans="1:7" x14ac:dyDescent="0.3">
      <c r="A24" s="3"/>
      <c r="B24" s="3" t="s">
        <v>119</v>
      </c>
      <c r="C24" s="3" t="s">
        <v>120</v>
      </c>
      <c r="D24" s="3">
        <v>3</v>
      </c>
      <c r="E24" s="3"/>
      <c r="F24" s="3"/>
      <c r="G24" s="3">
        <v>3</v>
      </c>
    </row>
    <row r="25" spans="1:7" x14ac:dyDescent="0.3">
      <c r="A25" s="3"/>
      <c r="B25" s="3" t="s">
        <v>121</v>
      </c>
      <c r="C25" s="3" t="s">
        <v>122</v>
      </c>
      <c r="D25" s="3">
        <v>19</v>
      </c>
      <c r="E25" s="3">
        <v>4</v>
      </c>
      <c r="F25" s="3">
        <v>5</v>
      </c>
      <c r="G25" s="3">
        <v>28</v>
      </c>
    </row>
    <row r="26" spans="1:7" x14ac:dyDescent="0.3">
      <c r="A26" s="3"/>
      <c r="B26" s="3" t="s">
        <v>123</v>
      </c>
      <c r="C26" s="3" t="s">
        <v>124</v>
      </c>
      <c r="D26" s="3">
        <v>8</v>
      </c>
      <c r="E26" s="3">
        <v>1</v>
      </c>
      <c r="F26" s="3">
        <v>1</v>
      </c>
      <c r="G26" s="3">
        <v>10</v>
      </c>
    </row>
    <row r="27" spans="1:7" x14ac:dyDescent="0.3">
      <c r="A27" s="3"/>
      <c r="B27" s="3" t="s">
        <v>125</v>
      </c>
      <c r="C27" s="3" t="s">
        <v>126</v>
      </c>
      <c r="D27" s="3">
        <v>12</v>
      </c>
      <c r="E27" s="3">
        <v>1</v>
      </c>
      <c r="F27" s="3">
        <v>3</v>
      </c>
      <c r="G27" s="3">
        <v>16</v>
      </c>
    </row>
    <row r="28" spans="1:7" x14ac:dyDescent="0.3">
      <c r="A28" s="3"/>
      <c r="B28" s="3" t="s">
        <v>127</v>
      </c>
      <c r="C28" s="3" t="s">
        <v>128</v>
      </c>
      <c r="D28" s="3">
        <v>13</v>
      </c>
      <c r="E28" s="3">
        <v>1</v>
      </c>
      <c r="F28" s="3">
        <v>2</v>
      </c>
      <c r="G28" s="3">
        <v>16</v>
      </c>
    </row>
    <row r="29" spans="1:7" x14ac:dyDescent="0.3">
      <c r="A29" s="3"/>
      <c r="B29" s="3" t="s">
        <v>129</v>
      </c>
      <c r="C29" s="3" t="s">
        <v>130</v>
      </c>
      <c r="D29" s="3">
        <v>1</v>
      </c>
      <c r="E29" s="3"/>
      <c r="F29" s="3">
        <v>1</v>
      </c>
      <c r="G29" s="3">
        <v>2</v>
      </c>
    </row>
    <row r="30" spans="1:7" x14ac:dyDescent="0.3">
      <c r="A30" s="3"/>
      <c r="B30" s="3" t="s">
        <v>131</v>
      </c>
      <c r="C30" s="3" t="s">
        <v>132</v>
      </c>
      <c r="D30" s="3">
        <v>3</v>
      </c>
      <c r="E30" s="3"/>
      <c r="F30" s="3"/>
      <c r="G30" s="3">
        <v>3</v>
      </c>
    </row>
    <row r="31" spans="1:7" x14ac:dyDescent="0.3">
      <c r="A31" s="3"/>
      <c r="B31" s="3" t="s">
        <v>133</v>
      </c>
      <c r="C31" s="3" t="s">
        <v>134</v>
      </c>
      <c r="D31" s="3">
        <v>2</v>
      </c>
      <c r="E31" s="3">
        <v>1</v>
      </c>
      <c r="F31" s="3"/>
      <c r="G31" s="3">
        <v>3</v>
      </c>
    </row>
    <row r="32" spans="1:7" x14ac:dyDescent="0.3">
      <c r="A32" s="3"/>
      <c r="B32" s="3" t="s">
        <v>135</v>
      </c>
      <c r="C32" s="3" t="s">
        <v>136</v>
      </c>
      <c r="D32" s="3">
        <v>1</v>
      </c>
      <c r="E32" s="3"/>
      <c r="F32" s="3"/>
      <c r="G32" s="3">
        <v>1</v>
      </c>
    </row>
    <row r="33" spans="1:7" x14ac:dyDescent="0.3">
      <c r="A33" s="3"/>
      <c r="B33" s="3" t="s">
        <v>137</v>
      </c>
      <c r="C33" s="3" t="s">
        <v>138</v>
      </c>
      <c r="D33" s="3"/>
      <c r="E33" s="3"/>
      <c r="F33" s="3"/>
      <c r="G33" s="3">
        <v>2</v>
      </c>
    </row>
    <row r="34" spans="1:7" x14ac:dyDescent="0.3">
      <c r="A34" s="3"/>
      <c r="B34" s="3" t="s">
        <v>139</v>
      </c>
      <c r="C34" s="3" t="s">
        <v>140</v>
      </c>
      <c r="D34" s="3"/>
      <c r="E34" s="3"/>
      <c r="F34" s="3"/>
      <c r="G34" s="3">
        <v>2</v>
      </c>
    </row>
    <row r="35" spans="1:7" x14ac:dyDescent="0.3">
      <c r="A35" s="3"/>
      <c r="B35" s="3" t="s">
        <v>141</v>
      </c>
      <c r="C35" s="3" t="s">
        <v>142</v>
      </c>
      <c r="D35" s="3"/>
      <c r="E35" s="3"/>
      <c r="F35" s="3"/>
      <c r="G35" s="3">
        <v>8</v>
      </c>
    </row>
    <row r="36" spans="1:7" x14ac:dyDescent="0.3">
      <c r="A36" s="3"/>
      <c r="B36" s="3" t="s">
        <v>143</v>
      </c>
      <c r="C36" s="3" t="s">
        <v>144</v>
      </c>
      <c r="D36" s="3">
        <v>52</v>
      </c>
      <c r="E36" s="3">
        <v>14</v>
      </c>
      <c r="F36" s="3">
        <v>14</v>
      </c>
      <c r="G36" s="3">
        <v>80</v>
      </c>
    </row>
    <row r="37" spans="1:7" x14ac:dyDescent="0.3">
      <c r="A37" s="3"/>
      <c r="B37" s="3" t="s">
        <v>145</v>
      </c>
      <c r="C37" s="3" t="s">
        <v>146</v>
      </c>
      <c r="D37" s="3"/>
      <c r="E37" s="3"/>
      <c r="F37" s="3"/>
      <c r="G37" s="3">
        <v>7</v>
      </c>
    </row>
    <row r="38" spans="1:7" x14ac:dyDescent="0.3">
      <c r="A38" s="3"/>
      <c r="B38" s="3" t="s">
        <v>147</v>
      </c>
      <c r="C38" s="3" t="s">
        <v>148</v>
      </c>
      <c r="D38" s="3"/>
      <c r="E38" s="3"/>
      <c r="F38" s="3"/>
      <c r="G38" s="3">
        <v>2</v>
      </c>
    </row>
    <row r="39" spans="1:7" x14ac:dyDescent="0.3">
      <c r="A39" s="3"/>
      <c r="B39" s="3" t="s">
        <v>149</v>
      </c>
      <c r="C39" s="3" t="s">
        <v>150</v>
      </c>
      <c r="D39" s="3"/>
      <c r="E39" s="3"/>
      <c r="F39" s="3"/>
      <c r="G39" s="3">
        <v>1</v>
      </c>
    </row>
    <row r="40" spans="1:7" x14ac:dyDescent="0.3">
      <c r="A40" s="3"/>
      <c r="B40" s="3" t="s">
        <v>151</v>
      </c>
      <c r="C40" s="3" t="s">
        <v>152</v>
      </c>
      <c r="D40" s="3"/>
      <c r="E40" s="3"/>
      <c r="F40" s="3"/>
      <c r="G40" s="3">
        <v>1</v>
      </c>
    </row>
    <row r="41" spans="1:7" x14ac:dyDescent="0.3">
      <c r="A41" s="3"/>
      <c r="B41" s="3" t="s">
        <v>153</v>
      </c>
      <c r="C41" s="3" t="s">
        <v>154</v>
      </c>
      <c r="D41" s="3">
        <v>294</v>
      </c>
      <c r="E41" s="3">
        <v>164</v>
      </c>
      <c r="F41" s="3">
        <v>27</v>
      </c>
      <c r="G41" s="3">
        <v>485</v>
      </c>
    </row>
    <row r="42" spans="1:7" x14ac:dyDescent="0.3">
      <c r="A42" s="3"/>
      <c r="B42" s="3" t="s">
        <v>155</v>
      </c>
      <c r="C42" s="3" t="s">
        <v>156</v>
      </c>
      <c r="D42" s="3">
        <v>123</v>
      </c>
      <c r="E42" s="3">
        <v>34</v>
      </c>
      <c r="F42" s="3">
        <v>2</v>
      </c>
      <c r="G42" s="3">
        <v>159</v>
      </c>
    </row>
    <row r="43" spans="1:7" x14ac:dyDescent="0.3">
      <c r="A43" s="3"/>
      <c r="B43" s="3" t="s">
        <v>157</v>
      </c>
      <c r="C43" s="3" t="s">
        <v>158</v>
      </c>
      <c r="D43" s="3"/>
      <c r="E43" s="3"/>
      <c r="F43" s="3">
        <v>1</v>
      </c>
      <c r="G43" s="3">
        <v>1</v>
      </c>
    </row>
    <row r="44" spans="1:7" x14ac:dyDescent="0.3">
      <c r="A44" s="3"/>
      <c r="B44" s="3" t="s">
        <v>159</v>
      </c>
      <c r="C44" s="3" t="s">
        <v>160</v>
      </c>
      <c r="D44" s="3">
        <v>2</v>
      </c>
      <c r="E44" s="3"/>
      <c r="F44" s="3"/>
      <c r="G44" s="3">
        <v>2</v>
      </c>
    </row>
    <row r="45" spans="1:7" x14ac:dyDescent="0.3">
      <c r="A45" s="3"/>
      <c r="B45" s="3" t="s">
        <v>161</v>
      </c>
      <c r="C45" s="3" t="s">
        <v>162</v>
      </c>
      <c r="D45" s="3">
        <v>4</v>
      </c>
      <c r="E45" s="3"/>
      <c r="F45" s="3"/>
      <c r="G45" s="3">
        <v>4</v>
      </c>
    </row>
    <row r="46" spans="1:7" x14ac:dyDescent="0.3">
      <c r="A46" s="3"/>
      <c r="B46" s="3" t="s">
        <v>163</v>
      </c>
      <c r="C46" s="3" t="s">
        <v>164</v>
      </c>
      <c r="D46" s="3">
        <v>3</v>
      </c>
      <c r="E46" s="3"/>
      <c r="F46" s="3"/>
      <c r="G46" s="3">
        <v>3</v>
      </c>
    </row>
    <row r="47" spans="1:7" x14ac:dyDescent="0.3">
      <c r="A47" s="3"/>
      <c r="B47" s="3" t="s">
        <v>165</v>
      </c>
      <c r="C47" s="3" t="s">
        <v>166</v>
      </c>
      <c r="D47" s="3">
        <v>43</v>
      </c>
      <c r="E47" s="3">
        <v>3</v>
      </c>
      <c r="F47" s="3">
        <v>6</v>
      </c>
      <c r="G47" s="3">
        <v>52</v>
      </c>
    </row>
    <row r="48" spans="1:7" x14ac:dyDescent="0.3">
      <c r="A48" s="3"/>
      <c r="B48" s="3" t="s">
        <v>167</v>
      </c>
      <c r="C48" s="3" t="s">
        <v>168</v>
      </c>
      <c r="D48" s="3">
        <v>7</v>
      </c>
      <c r="E48" s="3">
        <v>1</v>
      </c>
      <c r="F48" s="3"/>
      <c r="G48" s="3">
        <v>8</v>
      </c>
    </row>
    <row r="49" spans="1:7" x14ac:dyDescent="0.3">
      <c r="A49" s="3"/>
      <c r="B49" s="3" t="s">
        <v>169</v>
      </c>
      <c r="C49" s="3" t="s">
        <v>170</v>
      </c>
      <c r="D49" s="3">
        <v>8</v>
      </c>
      <c r="E49" s="3">
        <v>1</v>
      </c>
      <c r="F49" s="3">
        <v>1</v>
      </c>
      <c r="G49" s="3">
        <v>10</v>
      </c>
    </row>
    <row r="50" spans="1:7" x14ac:dyDescent="0.3">
      <c r="A50" s="3"/>
      <c r="B50" s="3" t="s">
        <v>171</v>
      </c>
      <c r="C50" s="3" t="s">
        <v>172</v>
      </c>
      <c r="D50" s="3">
        <v>7</v>
      </c>
      <c r="E50" s="3"/>
      <c r="F50" s="3"/>
      <c r="G50" s="3">
        <v>7</v>
      </c>
    </row>
    <row r="51" spans="1:7" x14ac:dyDescent="0.3">
      <c r="A51" s="3"/>
      <c r="B51" s="3" t="s">
        <v>173</v>
      </c>
      <c r="C51" s="3" t="s">
        <v>174</v>
      </c>
      <c r="D51" s="3">
        <v>9</v>
      </c>
      <c r="E51" s="3">
        <v>1</v>
      </c>
      <c r="F51" s="3"/>
      <c r="G51" s="3">
        <v>10</v>
      </c>
    </row>
    <row r="52" spans="1:7" x14ac:dyDescent="0.3">
      <c r="A52" s="3"/>
      <c r="B52" s="3" t="s">
        <v>175</v>
      </c>
      <c r="C52" s="3" t="s">
        <v>176</v>
      </c>
      <c r="D52" s="3">
        <v>5</v>
      </c>
      <c r="E52" s="3">
        <v>1</v>
      </c>
      <c r="F52" s="3">
        <v>3</v>
      </c>
      <c r="G52" s="3">
        <v>9</v>
      </c>
    </row>
    <row r="53" spans="1:7" x14ac:dyDescent="0.3">
      <c r="A53" s="3"/>
      <c r="B53" s="3" t="s">
        <v>177</v>
      </c>
      <c r="C53" s="3" t="s">
        <v>178</v>
      </c>
      <c r="D53" s="3">
        <v>18</v>
      </c>
      <c r="E53" s="3">
        <v>3</v>
      </c>
      <c r="F53" s="3">
        <v>3</v>
      </c>
      <c r="G53" s="3">
        <v>24</v>
      </c>
    </row>
    <row r="54" spans="1:7" x14ac:dyDescent="0.3">
      <c r="A54" s="3"/>
      <c r="B54" s="3" t="s">
        <v>179</v>
      </c>
      <c r="C54" s="3" t="s">
        <v>180</v>
      </c>
      <c r="D54" s="3">
        <v>4</v>
      </c>
      <c r="E54" s="3">
        <v>1</v>
      </c>
      <c r="F54" s="3"/>
      <c r="G54" s="3">
        <v>5</v>
      </c>
    </row>
    <row r="55" spans="1:7" x14ac:dyDescent="0.3">
      <c r="A55" s="3"/>
      <c r="B55" s="3" t="s">
        <v>181</v>
      </c>
      <c r="C55" s="3" t="s">
        <v>182</v>
      </c>
      <c r="D55" s="3">
        <v>1</v>
      </c>
      <c r="E55" s="3"/>
      <c r="F55" s="3">
        <v>1</v>
      </c>
      <c r="G55" s="3">
        <v>2</v>
      </c>
    </row>
    <row r="56" spans="1:7" x14ac:dyDescent="0.3">
      <c r="A56" s="3"/>
      <c r="B56" s="3" t="s">
        <v>183</v>
      </c>
      <c r="C56" s="3" t="s">
        <v>184</v>
      </c>
      <c r="D56" s="3">
        <v>12</v>
      </c>
      <c r="E56" s="3">
        <v>2</v>
      </c>
      <c r="F56" s="3"/>
      <c r="G56" s="3">
        <v>14</v>
      </c>
    </row>
    <row r="57" spans="1:7" x14ac:dyDescent="0.3">
      <c r="A57" s="3"/>
      <c r="B57" s="3" t="s">
        <v>185</v>
      </c>
      <c r="C57" s="3" t="s">
        <v>186</v>
      </c>
      <c r="D57" s="3">
        <v>17</v>
      </c>
      <c r="E57" s="3">
        <v>2</v>
      </c>
      <c r="F57" s="3">
        <v>1</v>
      </c>
      <c r="G57" s="3">
        <v>20</v>
      </c>
    </row>
    <row r="58" spans="1:7" x14ac:dyDescent="0.3">
      <c r="A58" s="3"/>
      <c r="B58" s="3" t="s">
        <v>187</v>
      </c>
      <c r="C58" s="3" t="s">
        <v>188</v>
      </c>
      <c r="D58" s="3">
        <v>11</v>
      </c>
      <c r="E58" s="3"/>
      <c r="F58" s="3"/>
      <c r="G58" s="3">
        <v>11</v>
      </c>
    </row>
    <row r="59" spans="1:7" x14ac:dyDescent="0.3">
      <c r="A59" s="3"/>
      <c r="B59" s="3" t="s">
        <v>189</v>
      </c>
      <c r="C59" s="3" t="s">
        <v>190</v>
      </c>
      <c r="D59" s="3">
        <v>3</v>
      </c>
      <c r="E59" s="3">
        <v>1</v>
      </c>
      <c r="F59" s="3"/>
      <c r="G59" s="3">
        <v>4</v>
      </c>
    </row>
    <row r="60" spans="1:7" x14ac:dyDescent="0.3">
      <c r="A60" s="3"/>
      <c r="B60" s="3" t="s">
        <v>191</v>
      </c>
      <c r="C60" s="3" t="s">
        <v>192</v>
      </c>
      <c r="D60" s="3">
        <v>3</v>
      </c>
      <c r="E60" s="3"/>
      <c r="F60" s="3"/>
      <c r="G60" s="3">
        <v>3</v>
      </c>
    </row>
    <row r="61" spans="1:7" x14ac:dyDescent="0.3">
      <c r="A61" s="3"/>
      <c r="B61" s="3" t="s">
        <v>193</v>
      </c>
      <c r="C61" s="3" t="s">
        <v>194</v>
      </c>
      <c r="D61" s="3">
        <v>1</v>
      </c>
      <c r="E61" s="3">
        <v>2</v>
      </c>
      <c r="F61" s="3">
        <v>3</v>
      </c>
      <c r="G61" s="3">
        <v>6</v>
      </c>
    </row>
    <row r="62" spans="1:7" x14ac:dyDescent="0.3">
      <c r="A62" s="3"/>
      <c r="B62" s="3" t="s">
        <v>195</v>
      </c>
      <c r="C62" s="3" t="s">
        <v>196</v>
      </c>
      <c r="D62" s="3">
        <v>1</v>
      </c>
      <c r="E62" s="3">
        <v>1</v>
      </c>
      <c r="F62" s="3"/>
      <c r="G62" s="3">
        <v>2</v>
      </c>
    </row>
    <row r="63" spans="1:7" x14ac:dyDescent="0.3">
      <c r="A63" s="3"/>
      <c r="B63" s="3" t="s">
        <v>197</v>
      </c>
      <c r="C63" s="3" t="s">
        <v>198</v>
      </c>
      <c r="D63" s="3">
        <v>3</v>
      </c>
      <c r="E63" s="3">
        <v>1</v>
      </c>
      <c r="F63" s="3">
        <v>1</v>
      </c>
      <c r="G63" s="3">
        <v>5</v>
      </c>
    </row>
    <row r="64" spans="1:7" x14ac:dyDescent="0.3">
      <c r="A64" s="3"/>
      <c r="B64" s="3" t="s">
        <v>199</v>
      </c>
      <c r="C64" s="3" t="s">
        <v>200</v>
      </c>
      <c r="D64" s="3">
        <v>11</v>
      </c>
      <c r="E64" s="3">
        <v>4</v>
      </c>
      <c r="F64" s="3"/>
      <c r="G64" s="3">
        <v>15</v>
      </c>
    </row>
    <row r="65" spans="1:7" x14ac:dyDescent="0.3">
      <c r="A65" s="3"/>
      <c r="B65" s="3" t="s">
        <v>201</v>
      </c>
      <c r="C65" s="3" t="s">
        <v>202</v>
      </c>
      <c r="D65" s="3">
        <v>31</v>
      </c>
      <c r="E65" s="3">
        <v>12</v>
      </c>
      <c r="F65" s="3"/>
      <c r="G65" s="3">
        <v>43</v>
      </c>
    </row>
    <row r="66" spans="1:7" x14ac:dyDescent="0.3">
      <c r="A66" s="3"/>
      <c r="B66" s="3" t="s">
        <v>203</v>
      </c>
      <c r="C66" s="3" t="s">
        <v>204</v>
      </c>
      <c r="D66" s="3">
        <v>56</v>
      </c>
      <c r="E66" s="3">
        <v>10</v>
      </c>
      <c r="F66" s="3">
        <v>1</v>
      </c>
      <c r="G66" s="3">
        <v>67</v>
      </c>
    </row>
    <row r="67" spans="1:7" x14ac:dyDescent="0.3">
      <c r="A67" s="3"/>
      <c r="B67" s="3" t="s">
        <v>205</v>
      </c>
      <c r="C67" s="3" t="s">
        <v>206</v>
      </c>
      <c r="D67" s="3">
        <v>34</v>
      </c>
      <c r="E67" s="3">
        <v>14</v>
      </c>
      <c r="F67" s="3">
        <v>1</v>
      </c>
      <c r="G67" s="3">
        <v>49</v>
      </c>
    </row>
    <row r="68" spans="1:7" x14ac:dyDescent="0.3">
      <c r="A68" s="3"/>
      <c r="B68" s="3" t="s">
        <v>207</v>
      </c>
      <c r="C68" s="3" t="s">
        <v>208</v>
      </c>
      <c r="D68" s="3">
        <v>24</v>
      </c>
      <c r="E68" s="3">
        <v>3</v>
      </c>
      <c r="F68" s="3"/>
      <c r="G68" s="3">
        <v>27</v>
      </c>
    </row>
    <row r="69" spans="1:7" x14ac:dyDescent="0.3">
      <c r="A69" s="3"/>
      <c r="B69" s="3" t="s">
        <v>209</v>
      </c>
      <c r="C69" s="3" t="s">
        <v>210</v>
      </c>
      <c r="D69" s="3">
        <v>31</v>
      </c>
      <c r="E69" s="3">
        <v>8</v>
      </c>
      <c r="F69" s="3">
        <v>3</v>
      </c>
      <c r="G69" s="3">
        <v>42</v>
      </c>
    </row>
    <row r="70" spans="1:7" x14ac:dyDescent="0.3">
      <c r="A70" s="3"/>
      <c r="B70" s="3" t="s">
        <v>211</v>
      </c>
      <c r="C70" s="3" t="s">
        <v>212</v>
      </c>
      <c r="D70" s="3">
        <v>25</v>
      </c>
      <c r="E70" s="3">
        <v>6</v>
      </c>
      <c r="F70" s="3">
        <v>1</v>
      </c>
      <c r="G70" s="3">
        <v>32</v>
      </c>
    </row>
    <row r="71" spans="1:7" x14ac:dyDescent="0.3">
      <c r="A71" s="3"/>
      <c r="B71" s="3" t="s">
        <v>213</v>
      </c>
      <c r="C71" s="3" t="s">
        <v>214</v>
      </c>
      <c r="D71" s="3">
        <v>31</v>
      </c>
      <c r="E71" s="3">
        <v>12</v>
      </c>
      <c r="F71" s="3"/>
      <c r="G71" s="3">
        <v>43</v>
      </c>
    </row>
    <row r="72" spans="1:7" x14ac:dyDescent="0.3">
      <c r="A72" s="3"/>
      <c r="B72" s="3" t="s">
        <v>215</v>
      </c>
      <c r="C72" s="3" t="s">
        <v>216</v>
      </c>
      <c r="D72" s="3">
        <v>28</v>
      </c>
      <c r="E72" s="3">
        <v>3</v>
      </c>
      <c r="F72" s="3">
        <v>3</v>
      </c>
      <c r="G72" s="3">
        <v>34</v>
      </c>
    </row>
    <row r="73" spans="1:7" x14ac:dyDescent="0.3">
      <c r="A73" s="3"/>
      <c r="B73" s="3" t="s">
        <v>217</v>
      </c>
      <c r="C73" s="3" t="s">
        <v>218</v>
      </c>
      <c r="D73" s="3">
        <v>31</v>
      </c>
      <c r="E73" s="3">
        <v>7</v>
      </c>
      <c r="F73" s="3"/>
      <c r="G73" s="3">
        <v>38</v>
      </c>
    </row>
    <row r="74" spans="1:7" x14ac:dyDescent="0.3">
      <c r="A74" s="3"/>
      <c r="B74" s="3" t="s">
        <v>219</v>
      </c>
      <c r="C74" s="3" t="s">
        <v>220</v>
      </c>
      <c r="D74" s="3">
        <v>41</v>
      </c>
      <c r="E74" s="3">
        <v>4</v>
      </c>
      <c r="F74" s="3"/>
      <c r="G74" s="3">
        <v>45</v>
      </c>
    </row>
    <row r="75" spans="1:7" x14ac:dyDescent="0.3">
      <c r="A75" s="3"/>
      <c r="B75" s="3" t="s">
        <v>221</v>
      </c>
      <c r="C75" s="3" t="s">
        <v>222</v>
      </c>
      <c r="D75" s="3">
        <v>31</v>
      </c>
      <c r="E75" s="3">
        <v>11</v>
      </c>
      <c r="F75" s="3">
        <v>4</v>
      </c>
      <c r="G75" s="3">
        <v>46</v>
      </c>
    </row>
    <row r="76" spans="1:7" x14ac:dyDescent="0.3">
      <c r="A76" s="3"/>
      <c r="B76" s="3" t="s">
        <v>223</v>
      </c>
      <c r="C76" s="3" t="s">
        <v>224</v>
      </c>
      <c r="D76" s="3">
        <v>42</v>
      </c>
      <c r="E76" s="3">
        <v>8</v>
      </c>
      <c r="F76" s="3"/>
      <c r="G76" s="3">
        <v>50</v>
      </c>
    </row>
    <row r="77" spans="1:7" x14ac:dyDescent="0.3">
      <c r="A77" s="3"/>
      <c r="B77" s="3" t="s">
        <v>225</v>
      </c>
      <c r="C77" s="3" t="s">
        <v>226</v>
      </c>
      <c r="D77" s="3">
        <v>21</v>
      </c>
      <c r="E77" s="3">
        <v>9</v>
      </c>
      <c r="F77" s="3">
        <v>2</v>
      </c>
      <c r="G77" s="3">
        <v>32</v>
      </c>
    </row>
    <row r="78" spans="1:7" x14ac:dyDescent="0.3">
      <c r="A78" s="3"/>
      <c r="B78" s="3" t="s">
        <v>227</v>
      </c>
      <c r="C78" s="3" t="s">
        <v>228</v>
      </c>
      <c r="D78" s="3">
        <v>4</v>
      </c>
      <c r="E78" s="3">
        <v>6</v>
      </c>
      <c r="F78" s="3"/>
      <c r="G78" s="3">
        <v>10</v>
      </c>
    </row>
    <row r="79" spans="1:7" x14ac:dyDescent="0.3">
      <c r="A79" s="3"/>
      <c r="B79" s="3" t="s">
        <v>229</v>
      </c>
      <c r="C79" s="3" t="s">
        <v>230</v>
      </c>
      <c r="D79" s="3">
        <v>37</v>
      </c>
      <c r="E79" s="3">
        <v>4</v>
      </c>
      <c r="F79" s="3"/>
      <c r="G79" s="3">
        <v>41</v>
      </c>
    </row>
    <row r="80" spans="1:7" x14ac:dyDescent="0.3">
      <c r="A80" s="3"/>
      <c r="B80" s="3" t="s">
        <v>231</v>
      </c>
      <c r="C80" s="3" t="s">
        <v>232</v>
      </c>
      <c r="D80" s="3">
        <v>28</v>
      </c>
      <c r="E80" s="3">
        <v>1</v>
      </c>
      <c r="F80" s="3"/>
      <c r="G80" s="3">
        <v>29</v>
      </c>
    </row>
    <row r="81" spans="1:7" x14ac:dyDescent="0.3">
      <c r="A81" s="3"/>
      <c r="B81" s="3" t="s">
        <v>233</v>
      </c>
      <c r="C81" s="3" t="s">
        <v>234</v>
      </c>
      <c r="D81" s="3">
        <v>30</v>
      </c>
      <c r="E81" s="3">
        <v>9</v>
      </c>
      <c r="F81" s="3">
        <v>1</v>
      </c>
      <c r="G81" s="3">
        <v>40</v>
      </c>
    </row>
    <row r="82" spans="1:7" x14ac:dyDescent="0.3">
      <c r="A82" s="3"/>
      <c r="B82" s="3" t="s">
        <v>235</v>
      </c>
      <c r="C82" s="3" t="s">
        <v>236</v>
      </c>
      <c r="D82" s="3">
        <v>16</v>
      </c>
      <c r="E82" s="3">
        <v>3</v>
      </c>
      <c r="F82" s="3">
        <v>2</v>
      </c>
      <c r="G82" s="3">
        <v>21</v>
      </c>
    </row>
    <row r="83" spans="1:7" x14ac:dyDescent="0.3">
      <c r="A83" s="3"/>
      <c r="B83" s="3" t="s">
        <v>237</v>
      </c>
      <c r="C83" s="3" t="s">
        <v>238</v>
      </c>
      <c r="D83" s="3">
        <v>38</v>
      </c>
      <c r="E83" s="3">
        <v>30</v>
      </c>
      <c r="F83" s="3">
        <v>2</v>
      </c>
      <c r="G83" s="3">
        <v>70</v>
      </c>
    </row>
    <row r="84" spans="1:7" x14ac:dyDescent="0.3">
      <c r="A84" s="3"/>
      <c r="B84" s="3" t="s">
        <v>239</v>
      </c>
      <c r="C84" s="3" t="s">
        <v>240</v>
      </c>
      <c r="D84" s="3">
        <v>13</v>
      </c>
      <c r="E84" s="3">
        <v>5</v>
      </c>
      <c r="F84" s="3"/>
      <c r="G84" s="3">
        <v>18</v>
      </c>
    </row>
    <row r="85" spans="1:7" x14ac:dyDescent="0.3">
      <c r="A85" s="3"/>
      <c r="B85" s="3" t="s">
        <v>241</v>
      </c>
      <c r="C85" s="3" t="s">
        <v>242</v>
      </c>
      <c r="D85" s="3">
        <v>20</v>
      </c>
      <c r="E85" s="3">
        <v>4</v>
      </c>
      <c r="F85" s="3">
        <v>1</v>
      </c>
      <c r="G85" s="3">
        <v>25</v>
      </c>
    </row>
    <row r="86" spans="1:7" x14ac:dyDescent="0.3">
      <c r="A86" s="3"/>
      <c r="B86" s="3" t="s">
        <v>243</v>
      </c>
      <c r="C86" s="3" t="s">
        <v>244</v>
      </c>
      <c r="D86" s="3">
        <v>23</v>
      </c>
      <c r="E86" s="3">
        <v>8</v>
      </c>
      <c r="F86" s="3">
        <v>1</v>
      </c>
      <c r="G86" s="3">
        <v>32</v>
      </c>
    </row>
    <row r="87" spans="1:7" x14ac:dyDescent="0.3">
      <c r="A87" s="3"/>
      <c r="B87" s="3" t="s">
        <v>245</v>
      </c>
      <c r="C87" s="3" t="s">
        <v>246</v>
      </c>
      <c r="D87" s="3">
        <v>15</v>
      </c>
      <c r="E87" s="3"/>
      <c r="F87" s="3">
        <v>2</v>
      </c>
      <c r="G87" s="3">
        <v>17</v>
      </c>
    </row>
    <row r="88" spans="1:7" x14ac:dyDescent="0.3">
      <c r="A88" s="3"/>
      <c r="B88" s="3" t="s">
        <v>247</v>
      </c>
      <c r="C88" s="3" t="s">
        <v>248</v>
      </c>
      <c r="D88" s="3">
        <v>39</v>
      </c>
      <c r="E88" s="3">
        <v>10</v>
      </c>
      <c r="F88" s="3">
        <v>1</v>
      </c>
      <c r="G88" s="3">
        <v>50</v>
      </c>
    </row>
    <row r="89" spans="1:7" x14ac:dyDescent="0.3">
      <c r="A89" s="3"/>
      <c r="B89" s="3" t="s">
        <v>249</v>
      </c>
      <c r="C89" s="3" t="s">
        <v>250</v>
      </c>
      <c r="D89" s="3">
        <v>6</v>
      </c>
      <c r="E89" s="3">
        <v>4</v>
      </c>
      <c r="F89" s="3">
        <v>1</v>
      </c>
      <c r="G89" s="3">
        <v>11</v>
      </c>
    </row>
    <row r="90" spans="1:7" x14ac:dyDescent="0.3">
      <c r="A90" s="3"/>
      <c r="B90" s="3" t="s">
        <v>251</v>
      </c>
      <c r="C90" s="3" t="s">
        <v>252</v>
      </c>
      <c r="D90" s="3">
        <v>21</v>
      </c>
      <c r="E90" s="3">
        <v>2</v>
      </c>
      <c r="F90" s="3">
        <v>1</v>
      </c>
      <c r="G90" s="3">
        <v>24</v>
      </c>
    </row>
    <row r="91" spans="1:7" x14ac:dyDescent="0.3">
      <c r="A91" s="3"/>
      <c r="B91" s="3" t="s">
        <v>253</v>
      </c>
      <c r="C91" s="3" t="s">
        <v>254</v>
      </c>
      <c r="D91" s="3">
        <v>11</v>
      </c>
      <c r="E91" s="3">
        <v>5</v>
      </c>
      <c r="F91" s="3"/>
      <c r="G91" s="3">
        <v>16</v>
      </c>
    </row>
    <row r="92" spans="1:7" x14ac:dyDescent="0.3">
      <c r="A92" s="3"/>
      <c r="B92" s="3" t="s">
        <v>255</v>
      </c>
      <c r="C92" s="3" t="s">
        <v>256</v>
      </c>
      <c r="D92" s="3">
        <v>46</v>
      </c>
      <c r="E92" s="3">
        <v>21</v>
      </c>
      <c r="F92" s="3">
        <v>1</v>
      </c>
      <c r="G92" s="3">
        <v>68</v>
      </c>
    </row>
    <row r="93" spans="1:7" x14ac:dyDescent="0.3">
      <c r="A93" s="3"/>
      <c r="B93" s="3" t="s">
        <v>257</v>
      </c>
      <c r="C93" s="3" t="s">
        <v>258</v>
      </c>
      <c r="D93" s="3">
        <v>38</v>
      </c>
      <c r="E93" s="3"/>
      <c r="F93" s="3">
        <v>3</v>
      </c>
      <c r="G93" s="3">
        <v>41</v>
      </c>
    </row>
    <row r="94" spans="1:7" x14ac:dyDescent="0.3">
      <c r="A94" s="3"/>
      <c r="B94" s="3" t="s">
        <v>259</v>
      </c>
      <c r="C94" s="3" t="s">
        <v>260</v>
      </c>
      <c r="D94" s="3">
        <v>16</v>
      </c>
      <c r="E94" s="3"/>
      <c r="F94" s="3">
        <v>6</v>
      </c>
      <c r="G94" s="3">
        <v>22</v>
      </c>
    </row>
    <row r="95" spans="1:7" x14ac:dyDescent="0.3">
      <c r="A95" s="3"/>
      <c r="B95" s="3" t="s">
        <v>261</v>
      </c>
      <c r="C95" s="3" t="s">
        <v>262</v>
      </c>
      <c r="D95" s="3">
        <v>17</v>
      </c>
      <c r="E95" s="3">
        <v>6</v>
      </c>
      <c r="F95" s="3">
        <v>1</v>
      </c>
      <c r="G95" s="3">
        <v>24</v>
      </c>
    </row>
    <row r="96" spans="1:7" x14ac:dyDescent="0.3">
      <c r="A96" s="3"/>
      <c r="B96" s="3" t="s">
        <v>263</v>
      </c>
      <c r="C96" s="3" t="s">
        <v>264</v>
      </c>
      <c r="D96" s="3">
        <v>16</v>
      </c>
      <c r="E96" s="3">
        <v>2</v>
      </c>
      <c r="F96" s="3">
        <v>1</v>
      </c>
      <c r="G96" s="3">
        <v>19</v>
      </c>
    </row>
    <row r="97" spans="1:7" x14ac:dyDescent="0.3">
      <c r="A97" s="3"/>
      <c r="B97" s="3" t="s">
        <v>265</v>
      </c>
      <c r="C97" s="3" t="s">
        <v>266</v>
      </c>
      <c r="D97" s="3">
        <v>50</v>
      </c>
      <c r="E97" s="3">
        <v>8</v>
      </c>
      <c r="F97" s="3">
        <v>1</v>
      </c>
      <c r="G97" s="3">
        <v>59</v>
      </c>
    </row>
    <row r="98" spans="1:7" x14ac:dyDescent="0.3">
      <c r="A98" s="3"/>
      <c r="B98" s="3" t="s">
        <v>267</v>
      </c>
      <c r="C98" s="3" t="s">
        <v>268</v>
      </c>
      <c r="D98" s="3">
        <v>35</v>
      </c>
      <c r="E98" s="3">
        <v>11</v>
      </c>
      <c r="F98" s="3">
        <v>9</v>
      </c>
      <c r="G98" s="3">
        <v>55</v>
      </c>
    </row>
    <row r="99" spans="1:7" x14ac:dyDescent="0.3">
      <c r="A99" s="3"/>
      <c r="B99" s="3" t="s">
        <v>269</v>
      </c>
      <c r="C99" s="3" t="s">
        <v>270</v>
      </c>
      <c r="D99" s="3">
        <v>3</v>
      </c>
      <c r="E99" s="3">
        <v>1</v>
      </c>
      <c r="F99" s="3"/>
      <c r="G99" s="3">
        <v>4</v>
      </c>
    </row>
    <row r="100" spans="1:7" x14ac:dyDescent="0.3">
      <c r="A100" s="3"/>
      <c r="B100" s="3" t="s">
        <v>271</v>
      </c>
      <c r="C100" s="3" t="s">
        <v>272</v>
      </c>
      <c r="D100" s="3">
        <v>22</v>
      </c>
      <c r="E100" s="3">
        <v>6</v>
      </c>
      <c r="F100" s="3"/>
      <c r="G100" s="3">
        <v>28</v>
      </c>
    </row>
    <row r="101" spans="1:7" x14ac:dyDescent="0.3">
      <c r="A101" s="3"/>
      <c r="B101" s="3" t="s">
        <v>273</v>
      </c>
      <c r="C101" s="3" t="s">
        <v>274</v>
      </c>
      <c r="D101" s="3">
        <v>23</v>
      </c>
      <c r="E101" s="3"/>
      <c r="F101" s="3">
        <v>3</v>
      </c>
      <c r="G101" s="3">
        <v>26</v>
      </c>
    </row>
    <row r="102" spans="1:7" x14ac:dyDescent="0.3">
      <c r="A102" s="3"/>
      <c r="B102" s="3" t="s">
        <v>275</v>
      </c>
      <c r="C102" s="3" t="s">
        <v>276</v>
      </c>
      <c r="D102" s="3">
        <v>19</v>
      </c>
      <c r="E102" s="3">
        <v>3</v>
      </c>
      <c r="F102" s="3"/>
      <c r="G102" s="3">
        <v>22</v>
      </c>
    </row>
    <row r="103" spans="1:7" x14ac:dyDescent="0.3">
      <c r="A103" s="3"/>
      <c r="B103" s="3" t="s">
        <v>277</v>
      </c>
      <c r="C103" s="3" t="s">
        <v>278</v>
      </c>
      <c r="D103" s="3">
        <v>19</v>
      </c>
      <c r="E103" s="3">
        <v>3</v>
      </c>
      <c r="F103" s="3">
        <v>5</v>
      </c>
      <c r="G103" s="3">
        <v>27</v>
      </c>
    </row>
    <row r="104" spans="1:7" x14ac:dyDescent="0.3">
      <c r="A104" s="3"/>
      <c r="B104" s="3" t="s">
        <v>279</v>
      </c>
      <c r="C104" s="3" t="s">
        <v>280</v>
      </c>
      <c r="D104" s="3">
        <v>5</v>
      </c>
      <c r="E104" s="3"/>
      <c r="F104" s="3"/>
      <c r="G104" s="3">
        <v>5</v>
      </c>
    </row>
    <row r="105" spans="1:7" x14ac:dyDescent="0.3">
      <c r="A105" s="3"/>
      <c r="B105" s="3" t="s">
        <v>281</v>
      </c>
      <c r="C105" s="3" t="s">
        <v>282</v>
      </c>
      <c r="D105" s="3">
        <v>11</v>
      </c>
      <c r="E105" s="3">
        <v>5</v>
      </c>
      <c r="F105" s="3">
        <v>3</v>
      </c>
      <c r="G105" s="3">
        <v>19</v>
      </c>
    </row>
    <row r="106" spans="1:7" x14ac:dyDescent="0.3">
      <c r="A106" s="3"/>
      <c r="B106" s="3" t="s">
        <v>283</v>
      </c>
      <c r="C106" s="3" t="s">
        <v>284</v>
      </c>
      <c r="D106" s="3">
        <v>21</v>
      </c>
      <c r="E106" s="3"/>
      <c r="F106" s="3"/>
      <c r="G106" s="3">
        <v>21</v>
      </c>
    </row>
    <row r="107" spans="1:7" x14ac:dyDescent="0.3">
      <c r="A107" s="3"/>
      <c r="B107" s="3" t="s">
        <v>285</v>
      </c>
      <c r="C107" s="3" t="s">
        <v>286</v>
      </c>
      <c r="D107" s="3">
        <v>57</v>
      </c>
      <c r="E107" s="3">
        <v>12</v>
      </c>
      <c r="F107" s="3">
        <v>11</v>
      </c>
      <c r="G107" s="3">
        <v>80</v>
      </c>
    </row>
    <row r="108" spans="1:7" x14ac:dyDescent="0.3">
      <c r="A108" s="3"/>
      <c r="B108" s="3" t="s">
        <v>287</v>
      </c>
      <c r="C108" s="3" t="s">
        <v>288</v>
      </c>
      <c r="D108" s="3">
        <v>1</v>
      </c>
      <c r="E108" s="3">
        <v>2</v>
      </c>
      <c r="F108" s="3"/>
      <c r="G108" s="3">
        <v>3</v>
      </c>
    </row>
    <row r="109" spans="1:7" x14ac:dyDescent="0.3">
      <c r="A109" s="3"/>
      <c r="B109" s="3" t="s">
        <v>289</v>
      </c>
      <c r="C109" s="3" t="s">
        <v>290</v>
      </c>
      <c r="D109" s="3">
        <v>22</v>
      </c>
      <c r="E109" s="3">
        <v>4</v>
      </c>
      <c r="F109" s="3">
        <v>1</v>
      </c>
      <c r="G109" s="3">
        <v>27</v>
      </c>
    </row>
    <row r="110" spans="1:7" x14ac:dyDescent="0.3">
      <c r="A110" s="3"/>
      <c r="B110" s="3" t="s">
        <v>291</v>
      </c>
      <c r="C110" s="3" t="s">
        <v>292</v>
      </c>
      <c r="D110" s="3">
        <v>28</v>
      </c>
      <c r="E110" s="3">
        <v>11</v>
      </c>
      <c r="F110" s="3">
        <v>4</v>
      </c>
      <c r="G110" s="3">
        <v>43</v>
      </c>
    </row>
    <row r="111" spans="1:7" x14ac:dyDescent="0.3">
      <c r="A111" s="3"/>
      <c r="B111" s="3" t="s">
        <v>293</v>
      </c>
      <c r="C111" s="3" t="s">
        <v>294</v>
      </c>
      <c r="D111" s="3">
        <v>35</v>
      </c>
      <c r="E111" s="3">
        <v>14</v>
      </c>
      <c r="F111" s="3">
        <v>5</v>
      </c>
      <c r="G111" s="3">
        <v>54</v>
      </c>
    </row>
    <row r="112" spans="1:7" x14ac:dyDescent="0.3">
      <c r="A112" s="3"/>
      <c r="B112" s="3" t="s">
        <v>295</v>
      </c>
      <c r="C112" s="3" t="s">
        <v>296</v>
      </c>
      <c r="D112" s="3">
        <v>5</v>
      </c>
      <c r="E112" s="3">
        <v>2</v>
      </c>
      <c r="F112" s="3">
        <v>1</v>
      </c>
      <c r="G112" s="3">
        <v>8</v>
      </c>
    </row>
    <row r="113" spans="1:7" x14ac:dyDescent="0.3">
      <c r="A113" s="3"/>
      <c r="B113" s="3" t="s">
        <v>297</v>
      </c>
      <c r="C113" s="3" t="s">
        <v>298</v>
      </c>
      <c r="D113" s="3">
        <v>61</v>
      </c>
      <c r="E113" s="3">
        <v>6</v>
      </c>
      <c r="F113" s="3">
        <v>1</v>
      </c>
      <c r="G113" s="3">
        <v>68</v>
      </c>
    </row>
    <row r="114" spans="1:7" x14ac:dyDescent="0.3">
      <c r="A114" s="3"/>
      <c r="B114" s="3" t="s">
        <v>299</v>
      </c>
      <c r="C114" s="3" t="s">
        <v>300</v>
      </c>
      <c r="D114" s="3">
        <v>50</v>
      </c>
      <c r="E114" s="3">
        <v>22</v>
      </c>
      <c r="F114" s="3">
        <v>1</v>
      </c>
      <c r="G114" s="3">
        <v>73</v>
      </c>
    </row>
    <row r="115" spans="1:7" x14ac:dyDescent="0.3">
      <c r="A115" s="3"/>
      <c r="B115" s="3" t="s">
        <v>301</v>
      </c>
      <c r="C115" s="3" t="s">
        <v>302</v>
      </c>
      <c r="D115" s="3">
        <v>81</v>
      </c>
      <c r="E115" s="3">
        <v>12</v>
      </c>
      <c r="F115" s="3">
        <v>1</v>
      </c>
      <c r="G115" s="3">
        <v>94</v>
      </c>
    </row>
    <row r="116" spans="1:7" x14ac:dyDescent="0.3">
      <c r="A116" s="3"/>
      <c r="B116" s="3" t="s">
        <v>303</v>
      </c>
      <c r="C116" s="3" t="s">
        <v>304</v>
      </c>
      <c r="D116" s="3">
        <v>44</v>
      </c>
      <c r="E116" s="3">
        <v>4</v>
      </c>
      <c r="F116" s="3">
        <v>6</v>
      </c>
      <c r="G116" s="3">
        <v>54</v>
      </c>
    </row>
    <row r="117" spans="1:7" x14ac:dyDescent="0.3">
      <c r="A117" s="3"/>
      <c r="B117" s="3" t="s">
        <v>305</v>
      </c>
      <c r="C117" s="3" t="s">
        <v>306</v>
      </c>
      <c r="D117" s="3">
        <v>9</v>
      </c>
      <c r="E117" s="3">
        <v>1</v>
      </c>
      <c r="F117" s="3"/>
      <c r="G117" s="3">
        <v>10</v>
      </c>
    </row>
    <row r="118" spans="1:7" x14ac:dyDescent="0.3">
      <c r="A118" s="3"/>
      <c r="B118" s="3" t="s">
        <v>307</v>
      </c>
      <c r="C118" s="3" t="s">
        <v>308</v>
      </c>
      <c r="D118" s="3">
        <v>37</v>
      </c>
      <c r="E118" s="3">
        <v>5</v>
      </c>
      <c r="F118" s="3">
        <v>1</v>
      </c>
      <c r="G118" s="3">
        <v>43</v>
      </c>
    </row>
    <row r="119" spans="1:7" x14ac:dyDescent="0.3">
      <c r="A119" s="3"/>
      <c r="B119" s="3" t="s">
        <v>309</v>
      </c>
      <c r="C119" s="3" t="s">
        <v>310</v>
      </c>
      <c r="D119" s="3">
        <v>14</v>
      </c>
      <c r="E119" s="3">
        <v>3</v>
      </c>
      <c r="F119" s="3">
        <v>6</v>
      </c>
      <c r="G119" s="3">
        <v>23</v>
      </c>
    </row>
    <row r="120" spans="1:7" x14ac:dyDescent="0.3">
      <c r="A120" s="3"/>
      <c r="B120" s="3" t="s">
        <v>311</v>
      </c>
      <c r="C120" s="3" t="s">
        <v>312</v>
      </c>
      <c r="D120" s="3">
        <v>4</v>
      </c>
      <c r="E120" s="3">
        <v>2</v>
      </c>
      <c r="F120" s="3"/>
      <c r="G120" s="3">
        <v>6</v>
      </c>
    </row>
    <row r="121" spans="1:7" x14ac:dyDescent="0.3">
      <c r="A121" s="3"/>
      <c r="B121" s="3" t="s">
        <v>313</v>
      </c>
      <c r="C121" s="3" t="s">
        <v>314</v>
      </c>
      <c r="D121" s="3">
        <v>16</v>
      </c>
      <c r="E121" s="3">
        <v>5</v>
      </c>
      <c r="F121" s="3">
        <v>2</v>
      </c>
      <c r="G121" s="3">
        <v>23</v>
      </c>
    </row>
    <row r="122" spans="1:7" x14ac:dyDescent="0.3">
      <c r="A122" s="3"/>
      <c r="B122" s="3" t="s">
        <v>315</v>
      </c>
      <c r="C122" s="3" t="s">
        <v>316</v>
      </c>
      <c r="D122" s="3">
        <v>14</v>
      </c>
      <c r="E122" s="3">
        <v>2</v>
      </c>
      <c r="F122" s="3"/>
      <c r="G122" s="3">
        <v>16</v>
      </c>
    </row>
    <row r="123" spans="1:7" x14ac:dyDescent="0.3">
      <c r="A123" s="3"/>
      <c r="B123" s="3" t="s">
        <v>317</v>
      </c>
      <c r="C123" s="3" t="s">
        <v>318</v>
      </c>
      <c r="D123" s="3">
        <v>15</v>
      </c>
      <c r="E123" s="3">
        <v>1</v>
      </c>
      <c r="F123" s="3">
        <v>4</v>
      </c>
      <c r="G123" s="3">
        <v>20</v>
      </c>
    </row>
    <row r="124" spans="1:7" x14ac:dyDescent="0.3">
      <c r="A124" s="3"/>
      <c r="B124" s="3" t="s">
        <v>319</v>
      </c>
      <c r="C124" s="3" t="s">
        <v>320</v>
      </c>
      <c r="D124" s="3">
        <v>6</v>
      </c>
      <c r="E124" s="3">
        <v>2</v>
      </c>
      <c r="F124" s="3"/>
      <c r="G124" s="3">
        <v>8</v>
      </c>
    </row>
    <row r="125" spans="1:7" x14ac:dyDescent="0.3">
      <c r="A125" s="3"/>
      <c r="B125" s="3" t="s">
        <v>321</v>
      </c>
      <c r="C125" s="3" t="s">
        <v>322</v>
      </c>
      <c r="D125" s="3">
        <v>22</v>
      </c>
      <c r="E125" s="3">
        <v>7</v>
      </c>
      <c r="F125" s="3"/>
      <c r="G125" s="3">
        <v>29</v>
      </c>
    </row>
    <row r="126" spans="1:7" x14ac:dyDescent="0.3">
      <c r="A126" s="3"/>
      <c r="B126" s="3" t="s">
        <v>323</v>
      </c>
      <c r="C126" s="3" t="s">
        <v>324</v>
      </c>
      <c r="D126" s="3">
        <v>30</v>
      </c>
      <c r="E126" s="3">
        <v>3</v>
      </c>
      <c r="F126" s="3"/>
      <c r="G126" s="3">
        <v>33</v>
      </c>
    </row>
    <row r="127" spans="1:7" x14ac:dyDescent="0.3">
      <c r="A127" s="3"/>
      <c r="B127" s="3" t="s">
        <v>325</v>
      </c>
      <c r="C127" s="3" t="s">
        <v>326</v>
      </c>
      <c r="D127" s="3">
        <v>5</v>
      </c>
      <c r="E127" s="3">
        <v>1</v>
      </c>
      <c r="F127" s="3">
        <v>1</v>
      </c>
      <c r="G127" s="3">
        <v>7</v>
      </c>
    </row>
    <row r="128" spans="1:7" x14ac:dyDescent="0.3">
      <c r="A128" s="3"/>
      <c r="B128" s="3" t="s">
        <v>327</v>
      </c>
      <c r="C128" s="3" t="s">
        <v>328</v>
      </c>
      <c r="D128" s="3">
        <v>4</v>
      </c>
      <c r="E128" s="3">
        <v>2</v>
      </c>
      <c r="F128" s="3"/>
      <c r="G128" s="3">
        <v>6</v>
      </c>
    </row>
    <row r="129" spans="1:7" x14ac:dyDescent="0.3">
      <c r="A129" s="3"/>
      <c r="B129" s="3" t="s">
        <v>329</v>
      </c>
      <c r="C129" s="3" t="s">
        <v>330</v>
      </c>
      <c r="D129" s="3">
        <v>6</v>
      </c>
      <c r="E129" s="3"/>
      <c r="F129" s="3"/>
      <c r="G129" s="3">
        <v>6</v>
      </c>
    </row>
    <row r="130" spans="1:7" x14ac:dyDescent="0.3">
      <c r="A130" s="3"/>
      <c r="B130" s="3" t="s">
        <v>331</v>
      </c>
      <c r="C130" s="3" t="s">
        <v>332</v>
      </c>
      <c r="D130" s="3">
        <v>19</v>
      </c>
      <c r="E130" s="3">
        <v>1</v>
      </c>
      <c r="F130" s="3"/>
      <c r="G130" s="3">
        <v>20</v>
      </c>
    </row>
    <row r="131" spans="1:7" x14ac:dyDescent="0.3">
      <c r="A131" s="3"/>
      <c r="B131" s="3" t="s">
        <v>333</v>
      </c>
      <c r="C131" s="3" t="s">
        <v>334</v>
      </c>
      <c r="D131" s="3">
        <v>19</v>
      </c>
      <c r="E131" s="3">
        <v>8</v>
      </c>
      <c r="F131" s="3"/>
      <c r="G131" s="3">
        <v>27</v>
      </c>
    </row>
    <row r="132" spans="1:7" x14ac:dyDescent="0.3">
      <c r="A132" s="3"/>
      <c r="B132" s="3" t="s">
        <v>335</v>
      </c>
      <c r="C132" s="3" t="s">
        <v>336</v>
      </c>
      <c r="D132" s="3">
        <v>57</v>
      </c>
      <c r="E132" s="3">
        <v>26</v>
      </c>
      <c r="F132" s="3"/>
      <c r="G132" s="3">
        <v>83</v>
      </c>
    </row>
    <row r="133" spans="1:7" x14ac:dyDescent="0.3">
      <c r="A133" s="3"/>
      <c r="B133" s="3" t="s">
        <v>337</v>
      </c>
      <c r="C133" s="3" t="s">
        <v>338</v>
      </c>
      <c r="D133" s="3">
        <v>6</v>
      </c>
      <c r="E133" s="3">
        <v>3</v>
      </c>
      <c r="F133" s="3"/>
      <c r="G133" s="3">
        <v>9</v>
      </c>
    </row>
    <row r="134" spans="1:7" x14ac:dyDescent="0.3">
      <c r="A134" s="3"/>
      <c r="B134" s="3" t="s">
        <v>339</v>
      </c>
      <c r="C134" s="3" t="s">
        <v>340</v>
      </c>
      <c r="D134" s="3">
        <v>16</v>
      </c>
      <c r="E134" s="3">
        <v>2</v>
      </c>
      <c r="F134" s="3"/>
      <c r="G134" s="3">
        <v>18</v>
      </c>
    </row>
    <row r="135" spans="1:7" x14ac:dyDescent="0.3">
      <c r="A135" s="3"/>
      <c r="B135" s="3" t="s">
        <v>341</v>
      </c>
      <c r="C135" s="3" t="s">
        <v>342</v>
      </c>
      <c r="D135" s="3">
        <v>11</v>
      </c>
      <c r="E135" s="3">
        <v>3</v>
      </c>
      <c r="F135" s="3">
        <v>1</v>
      </c>
      <c r="G135" s="3">
        <v>15</v>
      </c>
    </row>
    <row r="136" spans="1:7" x14ac:dyDescent="0.3">
      <c r="A136" s="3"/>
      <c r="B136" s="3" t="s">
        <v>343</v>
      </c>
      <c r="C136" s="3" t="s">
        <v>344</v>
      </c>
      <c r="D136" s="3">
        <v>2</v>
      </c>
      <c r="E136" s="3">
        <v>2</v>
      </c>
      <c r="F136" s="3"/>
      <c r="G136" s="3">
        <v>4</v>
      </c>
    </row>
    <row r="137" spans="1:7" x14ac:dyDescent="0.3">
      <c r="A137" s="3"/>
      <c r="B137" s="3" t="s">
        <v>345</v>
      </c>
      <c r="C137" s="3" t="s">
        <v>346</v>
      </c>
      <c r="D137" s="3">
        <v>18</v>
      </c>
      <c r="E137" s="3">
        <v>3</v>
      </c>
      <c r="F137" s="3"/>
      <c r="G137" s="3">
        <v>21</v>
      </c>
    </row>
    <row r="138" spans="1:7" x14ac:dyDescent="0.3">
      <c r="A138" s="3"/>
      <c r="B138" s="3" t="s">
        <v>347</v>
      </c>
      <c r="C138" s="3" t="s">
        <v>348</v>
      </c>
      <c r="D138" s="3">
        <v>14</v>
      </c>
      <c r="E138" s="3">
        <v>3</v>
      </c>
      <c r="F138" s="3"/>
      <c r="G138" s="3">
        <v>17</v>
      </c>
    </row>
    <row r="139" spans="1:7" x14ac:dyDescent="0.3">
      <c r="A139" s="3"/>
      <c r="B139" s="3" t="s">
        <v>349</v>
      </c>
      <c r="C139" s="3" t="s">
        <v>350</v>
      </c>
      <c r="D139" s="3">
        <v>5</v>
      </c>
      <c r="E139" s="3">
        <v>1</v>
      </c>
      <c r="F139" s="3"/>
      <c r="G139" s="3">
        <v>6</v>
      </c>
    </row>
    <row r="140" spans="1:7" x14ac:dyDescent="0.3">
      <c r="A140" s="3"/>
      <c r="B140" s="3" t="s">
        <v>351</v>
      </c>
      <c r="C140" s="3" t="s">
        <v>352</v>
      </c>
      <c r="D140" s="3">
        <v>2</v>
      </c>
      <c r="E140" s="3">
        <v>3</v>
      </c>
      <c r="F140" s="3">
        <v>2</v>
      </c>
      <c r="G140" s="3">
        <v>7</v>
      </c>
    </row>
    <row r="141" spans="1:7" x14ac:dyDescent="0.3">
      <c r="A141" s="3"/>
      <c r="B141" s="3" t="s">
        <v>353</v>
      </c>
      <c r="C141" s="3" t="s">
        <v>354</v>
      </c>
      <c r="D141" s="3">
        <v>3</v>
      </c>
      <c r="E141" s="3"/>
      <c r="F141" s="3"/>
      <c r="G141" s="3">
        <v>3</v>
      </c>
    </row>
    <row r="142" spans="1:7" x14ac:dyDescent="0.3">
      <c r="A142" s="3"/>
      <c r="B142" s="3" t="s">
        <v>355</v>
      </c>
      <c r="C142" s="3" t="s">
        <v>356</v>
      </c>
      <c r="D142" s="3">
        <v>16</v>
      </c>
      <c r="E142" s="3">
        <v>5</v>
      </c>
      <c r="F142" s="3">
        <v>1</v>
      </c>
      <c r="G142" s="3">
        <v>22</v>
      </c>
    </row>
    <row r="143" spans="1:7" x14ac:dyDescent="0.3">
      <c r="A143" s="3"/>
      <c r="B143" s="3" t="s">
        <v>357</v>
      </c>
      <c r="C143" s="3" t="s">
        <v>358</v>
      </c>
      <c r="D143" s="3">
        <v>13</v>
      </c>
      <c r="E143" s="3">
        <v>1</v>
      </c>
      <c r="F143" s="3"/>
      <c r="G143" s="3">
        <v>14</v>
      </c>
    </row>
    <row r="144" spans="1:7" x14ac:dyDescent="0.3">
      <c r="A144" s="3"/>
      <c r="B144" s="3" t="s">
        <v>359</v>
      </c>
      <c r="C144" s="3" t="s">
        <v>360</v>
      </c>
      <c r="D144" s="3">
        <v>16</v>
      </c>
      <c r="E144" s="3">
        <v>2</v>
      </c>
      <c r="F144" s="3">
        <v>1</v>
      </c>
      <c r="G144" s="3">
        <v>19</v>
      </c>
    </row>
    <row r="145" spans="1:7" x14ac:dyDescent="0.3">
      <c r="A145" s="3"/>
      <c r="B145" s="3" t="s">
        <v>361</v>
      </c>
      <c r="C145" s="3" t="s">
        <v>362</v>
      </c>
      <c r="D145" s="3">
        <v>1</v>
      </c>
      <c r="E145" s="3"/>
      <c r="F145" s="3"/>
      <c r="G145" s="3">
        <v>1</v>
      </c>
    </row>
    <row r="146" spans="1:7" x14ac:dyDescent="0.3">
      <c r="A146" s="3"/>
      <c r="B146" s="3" t="s">
        <v>363</v>
      </c>
      <c r="C146" s="3" t="s">
        <v>364</v>
      </c>
      <c r="D146" s="3">
        <v>6</v>
      </c>
      <c r="E146" s="3">
        <v>2</v>
      </c>
      <c r="F146" s="3"/>
      <c r="G146" s="3">
        <v>8</v>
      </c>
    </row>
    <row r="147" spans="1:7" x14ac:dyDescent="0.3">
      <c r="A147" s="3"/>
      <c r="B147" s="3" t="s">
        <v>365</v>
      </c>
      <c r="C147" s="3" t="s">
        <v>366</v>
      </c>
      <c r="D147" s="3">
        <v>18</v>
      </c>
      <c r="E147" s="3">
        <v>2</v>
      </c>
      <c r="F147" s="3"/>
      <c r="G147" s="3">
        <v>20</v>
      </c>
    </row>
    <row r="148" spans="1:7" x14ac:dyDescent="0.3">
      <c r="A148" s="3"/>
      <c r="B148" s="3" t="s">
        <v>367</v>
      </c>
      <c r="C148" s="3" t="s">
        <v>368</v>
      </c>
      <c r="D148" s="3">
        <v>21</v>
      </c>
      <c r="E148" s="3">
        <v>7</v>
      </c>
      <c r="F148" s="3"/>
      <c r="G148" s="3">
        <v>28</v>
      </c>
    </row>
    <row r="149" spans="1:7" x14ac:dyDescent="0.3">
      <c r="A149" s="3"/>
      <c r="B149" s="3" t="s">
        <v>369</v>
      </c>
      <c r="C149" s="3" t="s">
        <v>370</v>
      </c>
      <c r="D149" s="3">
        <v>28</v>
      </c>
      <c r="E149" s="3">
        <v>9</v>
      </c>
      <c r="F149" s="3"/>
      <c r="G149" s="3">
        <v>37</v>
      </c>
    </row>
    <row r="150" spans="1:7" x14ac:dyDescent="0.3">
      <c r="A150" s="3"/>
      <c r="B150" s="3" t="s">
        <v>371</v>
      </c>
      <c r="C150" s="3" t="s">
        <v>372</v>
      </c>
      <c r="D150" s="3">
        <v>1</v>
      </c>
      <c r="E150" s="3"/>
      <c r="F150" s="3"/>
      <c r="G150" s="3">
        <v>1</v>
      </c>
    </row>
    <row r="151" spans="1:7" x14ac:dyDescent="0.3">
      <c r="A151" s="3"/>
      <c r="B151" s="3" t="s">
        <v>373</v>
      </c>
      <c r="C151" s="3" t="s">
        <v>374</v>
      </c>
      <c r="D151" s="3">
        <v>6</v>
      </c>
      <c r="E151" s="3">
        <v>1</v>
      </c>
      <c r="F151" s="3"/>
      <c r="G151" s="3">
        <v>7</v>
      </c>
    </row>
    <row r="152" spans="1:7" x14ac:dyDescent="0.3">
      <c r="A152" s="3"/>
      <c r="B152" s="3" t="s">
        <v>375</v>
      </c>
      <c r="C152" s="3" t="s">
        <v>376</v>
      </c>
      <c r="D152" s="3">
        <v>9</v>
      </c>
      <c r="E152" s="3">
        <v>2</v>
      </c>
      <c r="F152" s="3"/>
      <c r="G152" s="3">
        <v>11</v>
      </c>
    </row>
    <row r="153" spans="1:7" x14ac:dyDescent="0.3">
      <c r="A153" s="3"/>
      <c r="B153" s="3" t="s">
        <v>377</v>
      </c>
      <c r="C153" s="3" t="s">
        <v>378</v>
      </c>
      <c r="D153" s="3">
        <v>9</v>
      </c>
      <c r="E153" s="3">
        <v>4</v>
      </c>
      <c r="F153" s="3">
        <v>1</v>
      </c>
      <c r="G153" s="3">
        <v>14</v>
      </c>
    </row>
    <row r="154" spans="1:7" x14ac:dyDescent="0.3">
      <c r="A154" s="3"/>
      <c r="B154" s="3" t="s">
        <v>379</v>
      </c>
      <c r="C154" s="3" t="s">
        <v>380</v>
      </c>
      <c r="D154" s="3">
        <v>2</v>
      </c>
      <c r="E154" s="3"/>
      <c r="F154" s="3"/>
      <c r="G154" s="3">
        <v>2</v>
      </c>
    </row>
    <row r="155" spans="1:7" x14ac:dyDescent="0.3">
      <c r="A155" s="3"/>
      <c r="B155" s="3" t="s">
        <v>381</v>
      </c>
      <c r="C155" s="3" t="s">
        <v>382</v>
      </c>
      <c r="D155" s="3">
        <v>27</v>
      </c>
      <c r="E155" s="3">
        <v>2</v>
      </c>
      <c r="F155" s="3"/>
      <c r="G155" s="3">
        <v>29</v>
      </c>
    </row>
    <row r="156" spans="1:7" x14ac:dyDescent="0.3">
      <c r="A156" s="3"/>
      <c r="B156" s="3" t="s">
        <v>383</v>
      </c>
      <c r="C156" s="3" t="s">
        <v>384</v>
      </c>
      <c r="D156" s="3">
        <v>7</v>
      </c>
      <c r="E156" s="3">
        <v>1</v>
      </c>
      <c r="F156" s="3"/>
      <c r="G156" s="3">
        <v>8</v>
      </c>
    </row>
    <row r="157" spans="1:7" x14ac:dyDescent="0.3">
      <c r="A157" s="3"/>
      <c r="B157" s="3" t="s">
        <v>385</v>
      </c>
      <c r="C157" s="3" t="s">
        <v>386</v>
      </c>
      <c r="D157" s="3">
        <v>9</v>
      </c>
      <c r="E157" s="3">
        <v>2</v>
      </c>
      <c r="F157" s="3"/>
      <c r="G157" s="3">
        <v>11</v>
      </c>
    </row>
    <row r="158" spans="1:7" x14ac:dyDescent="0.3">
      <c r="A158" s="3"/>
      <c r="B158" s="3" t="s">
        <v>387</v>
      </c>
      <c r="C158" s="3" t="s">
        <v>388</v>
      </c>
      <c r="D158" s="3">
        <v>22</v>
      </c>
      <c r="E158" s="3">
        <v>1</v>
      </c>
      <c r="F158" s="3">
        <v>2</v>
      </c>
      <c r="G158" s="3">
        <v>25</v>
      </c>
    </row>
    <row r="159" spans="1:7" x14ac:dyDescent="0.3">
      <c r="A159" s="3"/>
      <c r="B159" s="3" t="s">
        <v>389</v>
      </c>
      <c r="C159" s="3" t="s">
        <v>390</v>
      </c>
      <c r="D159" s="3">
        <v>14</v>
      </c>
      <c r="E159" s="3">
        <v>3</v>
      </c>
      <c r="F159" s="3">
        <v>2</v>
      </c>
      <c r="G159" s="3">
        <v>19</v>
      </c>
    </row>
    <row r="160" spans="1:7" x14ac:dyDescent="0.3">
      <c r="A160" s="3"/>
      <c r="B160" s="3" t="s">
        <v>391</v>
      </c>
      <c r="C160" s="3" t="s">
        <v>392</v>
      </c>
      <c r="D160" s="3">
        <v>20</v>
      </c>
      <c r="E160" s="3">
        <v>5</v>
      </c>
      <c r="F160" s="3">
        <v>2</v>
      </c>
      <c r="G160" s="3">
        <v>27</v>
      </c>
    </row>
    <row r="161" spans="1:7" x14ac:dyDescent="0.3">
      <c r="A161" s="3"/>
      <c r="B161" s="3" t="s">
        <v>393</v>
      </c>
      <c r="C161" s="3" t="s">
        <v>394</v>
      </c>
      <c r="D161" s="3">
        <v>6</v>
      </c>
      <c r="E161" s="3">
        <v>2</v>
      </c>
      <c r="F161" s="3">
        <v>4</v>
      </c>
      <c r="G161" s="3">
        <v>12</v>
      </c>
    </row>
    <row r="162" spans="1:7" x14ac:dyDescent="0.3">
      <c r="A162" s="3"/>
      <c r="B162" s="3" t="s">
        <v>395</v>
      </c>
      <c r="C162" s="3" t="s">
        <v>396</v>
      </c>
      <c r="D162" s="3">
        <v>12</v>
      </c>
      <c r="E162" s="3">
        <v>1</v>
      </c>
      <c r="F162" s="3">
        <v>1</v>
      </c>
      <c r="G162" s="3">
        <v>14</v>
      </c>
    </row>
    <row r="163" spans="1:7" x14ac:dyDescent="0.3">
      <c r="A163" s="3"/>
      <c r="B163" s="3" t="s">
        <v>397</v>
      </c>
      <c r="C163" s="3" t="s">
        <v>398</v>
      </c>
      <c r="D163" s="3">
        <v>6</v>
      </c>
      <c r="E163" s="3">
        <v>5</v>
      </c>
      <c r="F163" s="3"/>
      <c r="G163" s="3">
        <v>11</v>
      </c>
    </row>
    <row r="164" spans="1:7" x14ac:dyDescent="0.3">
      <c r="A164" s="3"/>
      <c r="B164" s="3" t="s">
        <v>399</v>
      </c>
      <c r="C164" s="3" t="s">
        <v>400</v>
      </c>
      <c r="D164" s="3">
        <v>16</v>
      </c>
      <c r="E164" s="3">
        <v>4</v>
      </c>
      <c r="F164" s="3">
        <v>1</v>
      </c>
      <c r="G164" s="3">
        <v>21</v>
      </c>
    </row>
    <row r="165" spans="1:7" x14ac:dyDescent="0.3">
      <c r="A165" s="3"/>
      <c r="B165" s="3" t="s">
        <v>401</v>
      </c>
      <c r="C165" s="3" t="s">
        <v>402</v>
      </c>
      <c r="D165" s="3">
        <v>12</v>
      </c>
      <c r="E165" s="3">
        <v>3</v>
      </c>
      <c r="F165" s="3"/>
      <c r="G165" s="3">
        <v>15</v>
      </c>
    </row>
    <row r="166" spans="1:7" x14ac:dyDescent="0.3">
      <c r="A166" s="3"/>
      <c r="B166" s="3" t="s">
        <v>403</v>
      </c>
      <c r="C166" s="3" t="s">
        <v>404</v>
      </c>
      <c r="D166" s="3">
        <v>23</v>
      </c>
      <c r="E166" s="3">
        <v>8</v>
      </c>
      <c r="F166" s="3"/>
      <c r="G166" s="3">
        <v>31</v>
      </c>
    </row>
    <row r="167" spans="1:7" x14ac:dyDescent="0.3">
      <c r="A167" s="3"/>
      <c r="B167" s="3" t="s">
        <v>405</v>
      </c>
      <c r="C167" s="3" t="s">
        <v>406</v>
      </c>
      <c r="D167" s="3">
        <v>13</v>
      </c>
      <c r="E167" s="3"/>
      <c r="F167" s="3">
        <v>2</v>
      </c>
      <c r="G167" s="3">
        <v>15</v>
      </c>
    </row>
    <row r="168" spans="1:7" x14ac:dyDescent="0.3">
      <c r="A168" s="3"/>
      <c r="B168" s="3" t="s">
        <v>407</v>
      </c>
      <c r="C168" s="3" t="s">
        <v>408</v>
      </c>
      <c r="D168" s="3">
        <v>15</v>
      </c>
      <c r="E168" s="3"/>
      <c r="F168" s="3">
        <v>3</v>
      </c>
      <c r="G168" s="3">
        <v>18</v>
      </c>
    </row>
    <row r="169" spans="1:7" x14ac:dyDescent="0.3">
      <c r="A169" s="3"/>
      <c r="B169" s="3" t="s">
        <v>409</v>
      </c>
      <c r="C169" s="3" t="s">
        <v>410</v>
      </c>
      <c r="D169" s="3">
        <v>15</v>
      </c>
      <c r="E169" s="3">
        <v>2</v>
      </c>
      <c r="F169" s="3">
        <v>1</v>
      </c>
      <c r="G169" s="3">
        <v>18</v>
      </c>
    </row>
    <row r="170" spans="1:7" x14ac:dyDescent="0.3">
      <c r="A170" s="3"/>
      <c r="B170" s="3" t="s">
        <v>411</v>
      </c>
      <c r="C170" s="3" t="s">
        <v>412</v>
      </c>
      <c r="D170" s="3">
        <v>14</v>
      </c>
      <c r="E170" s="3">
        <v>2</v>
      </c>
      <c r="F170" s="3"/>
      <c r="G170" s="3">
        <v>16</v>
      </c>
    </row>
    <row r="171" spans="1:7" x14ac:dyDescent="0.3">
      <c r="A171" s="3"/>
      <c r="B171" s="3" t="s">
        <v>413</v>
      </c>
      <c r="C171" s="3" t="s">
        <v>414</v>
      </c>
      <c r="D171" s="3">
        <v>10</v>
      </c>
      <c r="E171" s="3">
        <v>3</v>
      </c>
      <c r="F171" s="3"/>
      <c r="G171" s="3">
        <v>13</v>
      </c>
    </row>
    <row r="172" spans="1:7" x14ac:dyDescent="0.3">
      <c r="A172" s="3"/>
      <c r="B172" s="3" t="s">
        <v>415</v>
      </c>
      <c r="C172" s="3" t="s">
        <v>416</v>
      </c>
      <c r="D172" s="3">
        <v>10</v>
      </c>
      <c r="E172" s="3"/>
      <c r="F172" s="3"/>
      <c r="G172" s="3">
        <v>10</v>
      </c>
    </row>
    <row r="173" spans="1:7" x14ac:dyDescent="0.3">
      <c r="A173" s="3"/>
      <c r="B173" s="3" t="s">
        <v>417</v>
      </c>
      <c r="C173" s="3" t="s">
        <v>418</v>
      </c>
      <c r="D173" s="3">
        <v>5</v>
      </c>
      <c r="E173" s="3">
        <v>2</v>
      </c>
      <c r="F173" s="3"/>
      <c r="G173" s="3">
        <v>7</v>
      </c>
    </row>
    <row r="174" spans="1:7" x14ac:dyDescent="0.3">
      <c r="A174" s="3"/>
      <c r="B174" s="3" t="s">
        <v>419</v>
      </c>
      <c r="C174" s="3" t="s">
        <v>420</v>
      </c>
      <c r="D174" s="3">
        <v>13</v>
      </c>
      <c r="E174" s="3">
        <v>1</v>
      </c>
      <c r="F174" s="3"/>
      <c r="G174" s="3">
        <v>14</v>
      </c>
    </row>
    <row r="175" spans="1:7" x14ac:dyDescent="0.3">
      <c r="A175" s="3"/>
      <c r="B175" s="3" t="s">
        <v>421</v>
      </c>
      <c r="C175" s="3" t="s">
        <v>422</v>
      </c>
      <c r="D175" s="3">
        <v>12</v>
      </c>
      <c r="E175" s="3">
        <v>2</v>
      </c>
      <c r="F175" s="3">
        <v>1</v>
      </c>
      <c r="G175" s="3">
        <v>15</v>
      </c>
    </row>
    <row r="176" spans="1:7" x14ac:dyDescent="0.3">
      <c r="A176" s="3"/>
      <c r="B176" s="3" t="s">
        <v>423</v>
      </c>
      <c r="C176" s="3" t="s">
        <v>424</v>
      </c>
      <c r="D176" s="3">
        <v>8</v>
      </c>
      <c r="E176" s="3"/>
      <c r="F176" s="3"/>
      <c r="G176" s="3">
        <v>8</v>
      </c>
    </row>
    <row r="177" spans="1:7" x14ac:dyDescent="0.3">
      <c r="A177" s="3"/>
      <c r="B177" s="3" t="s">
        <v>425</v>
      </c>
      <c r="C177" s="3" t="s">
        <v>426</v>
      </c>
      <c r="D177" s="3">
        <v>6</v>
      </c>
      <c r="E177" s="3">
        <v>1</v>
      </c>
      <c r="F177" s="3"/>
      <c r="G177" s="3">
        <v>7</v>
      </c>
    </row>
    <row r="178" spans="1:7" x14ac:dyDescent="0.3">
      <c r="A178" s="3"/>
      <c r="B178" s="3" t="s">
        <v>427</v>
      </c>
      <c r="C178" s="3" t="s">
        <v>428</v>
      </c>
      <c r="D178" s="3">
        <v>11</v>
      </c>
      <c r="E178" s="3"/>
      <c r="F178" s="3"/>
      <c r="G178" s="3">
        <v>11</v>
      </c>
    </row>
    <row r="179" spans="1:7" x14ac:dyDescent="0.3">
      <c r="A179" s="3"/>
      <c r="B179" s="3" t="s">
        <v>429</v>
      </c>
      <c r="C179" s="3" t="s">
        <v>430</v>
      </c>
      <c r="D179" s="3">
        <v>16</v>
      </c>
      <c r="E179" s="3">
        <v>1</v>
      </c>
      <c r="F179" s="3"/>
      <c r="G179" s="3">
        <v>17</v>
      </c>
    </row>
    <row r="180" spans="1:7" x14ac:dyDescent="0.3">
      <c r="A180" s="3"/>
      <c r="B180" s="3" t="s">
        <v>431</v>
      </c>
      <c r="C180" s="3" t="s">
        <v>432</v>
      </c>
      <c r="D180" s="3">
        <v>1</v>
      </c>
      <c r="E180" s="3">
        <v>1</v>
      </c>
      <c r="F180" s="3"/>
      <c r="G180" s="3">
        <v>2</v>
      </c>
    </row>
    <row r="181" spans="1:7" x14ac:dyDescent="0.3">
      <c r="A181" s="3"/>
      <c r="B181" s="3" t="s">
        <v>433</v>
      </c>
      <c r="C181" s="3" t="s">
        <v>434</v>
      </c>
      <c r="D181" s="3">
        <v>3</v>
      </c>
      <c r="E181" s="3">
        <v>1</v>
      </c>
      <c r="F181" s="3"/>
      <c r="G181" s="3">
        <v>4</v>
      </c>
    </row>
    <row r="182" spans="1:7" x14ac:dyDescent="0.3">
      <c r="A182" s="3"/>
      <c r="B182" s="3" t="s">
        <v>435</v>
      </c>
      <c r="C182" s="3" t="s">
        <v>436</v>
      </c>
      <c r="D182" s="3">
        <v>1</v>
      </c>
      <c r="E182" s="3">
        <v>1</v>
      </c>
      <c r="F182" s="3"/>
      <c r="G182" s="3">
        <v>2</v>
      </c>
    </row>
    <row r="183" spans="1:7" x14ac:dyDescent="0.3">
      <c r="A183" s="3"/>
      <c r="B183" s="3" t="s">
        <v>437</v>
      </c>
      <c r="C183" s="3" t="s">
        <v>438</v>
      </c>
      <c r="D183" s="3"/>
      <c r="E183" s="3">
        <v>2</v>
      </c>
      <c r="F183" s="3"/>
      <c r="G183" s="3">
        <v>2</v>
      </c>
    </row>
    <row r="184" spans="1:7" x14ac:dyDescent="0.3">
      <c r="A184" s="3"/>
      <c r="B184" s="3" t="s">
        <v>439</v>
      </c>
      <c r="C184" s="3" t="s">
        <v>440</v>
      </c>
      <c r="D184" s="3">
        <v>9</v>
      </c>
      <c r="E184" s="3">
        <v>2</v>
      </c>
      <c r="F184" s="3"/>
      <c r="G184" s="3">
        <v>11</v>
      </c>
    </row>
    <row r="185" spans="1:7" x14ac:dyDescent="0.3">
      <c r="A185" s="3"/>
      <c r="B185" s="3" t="s">
        <v>441</v>
      </c>
      <c r="C185" s="3" t="s">
        <v>442</v>
      </c>
      <c r="D185" s="3">
        <v>8</v>
      </c>
      <c r="E185" s="3">
        <v>2</v>
      </c>
      <c r="F185" s="3">
        <v>1</v>
      </c>
      <c r="G185" s="3">
        <v>11</v>
      </c>
    </row>
    <row r="186" spans="1:7" x14ac:dyDescent="0.3">
      <c r="A186" s="3"/>
      <c r="B186" s="3" t="s">
        <v>443</v>
      </c>
      <c r="C186" s="3" t="s">
        <v>444</v>
      </c>
      <c r="D186" s="3">
        <v>8</v>
      </c>
      <c r="E186" s="3">
        <v>1</v>
      </c>
      <c r="F186" s="3">
        <v>1</v>
      </c>
      <c r="G186" s="3">
        <v>10</v>
      </c>
    </row>
    <row r="187" spans="1:7" x14ac:dyDescent="0.3">
      <c r="A187" s="3"/>
      <c r="B187" s="3" t="s">
        <v>445</v>
      </c>
      <c r="C187" s="3" t="s">
        <v>446</v>
      </c>
      <c r="D187" s="3">
        <v>18</v>
      </c>
      <c r="E187" s="3"/>
      <c r="F187" s="3"/>
      <c r="G187" s="3">
        <v>18</v>
      </c>
    </row>
    <row r="188" spans="1:7" x14ac:dyDescent="0.3">
      <c r="A188" s="3"/>
      <c r="B188" s="3" t="s">
        <v>447</v>
      </c>
      <c r="C188" s="3" t="s">
        <v>448</v>
      </c>
      <c r="D188" s="3">
        <v>18</v>
      </c>
      <c r="E188" s="3">
        <v>4</v>
      </c>
      <c r="F188" s="3"/>
      <c r="G188" s="3">
        <v>22</v>
      </c>
    </row>
    <row r="189" spans="1:7" x14ac:dyDescent="0.3">
      <c r="A189" s="3"/>
      <c r="B189" s="3" t="s">
        <v>449</v>
      </c>
      <c r="C189" s="3" t="s">
        <v>450</v>
      </c>
      <c r="D189" s="3">
        <v>12</v>
      </c>
      <c r="E189" s="3">
        <v>4</v>
      </c>
      <c r="F189" s="3">
        <v>2</v>
      </c>
      <c r="G189" s="3">
        <v>18</v>
      </c>
    </row>
    <row r="190" spans="1:7" x14ac:dyDescent="0.3">
      <c r="A190" s="3"/>
      <c r="B190" s="3" t="s">
        <v>451</v>
      </c>
      <c r="C190" s="3" t="s">
        <v>452</v>
      </c>
      <c r="D190" s="3">
        <v>11</v>
      </c>
      <c r="E190" s="3">
        <v>3</v>
      </c>
      <c r="F190" s="3">
        <v>2</v>
      </c>
      <c r="G190" s="3">
        <v>16</v>
      </c>
    </row>
    <row r="191" spans="1:7" x14ac:dyDescent="0.3">
      <c r="A191" s="3"/>
      <c r="B191" s="3" t="s">
        <v>453</v>
      </c>
      <c r="C191" s="3" t="s">
        <v>454</v>
      </c>
      <c r="D191" s="3">
        <v>10</v>
      </c>
      <c r="E191" s="3"/>
      <c r="F191" s="3"/>
      <c r="G191" s="3">
        <v>10</v>
      </c>
    </row>
    <row r="192" spans="1:7" x14ac:dyDescent="0.3">
      <c r="A192" s="3"/>
      <c r="B192" s="3" t="s">
        <v>455</v>
      </c>
      <c r="C192" s="3" t="s">
        <v>456</v>
      </c>
      <c r="D192" s="3">
        <v>9</v>
      </c>
      <c r="E192" s="3">
        <v>4</v>
      </c>
      <c r="F192" s="3">
        <v>1</v>
      </c>
      <c r="G192" s="3">
        <v>14</v>
      </c>
    </row>
    <row r="193" spans="1:7" x14ac:dyDescent="0.3">
      <c r="A193" s="3"/>
      <c r="B193" s="3" t="s">
        <v>457</v>
      </c>
      <c r="C193" s="3" t="s">
        <v>458</v>
      </c>
      <c r="D193" s="3">
        <v>16</v>
      </c>
      <c r="E193" s="3">
        <v>5</v>
      </c>
      <c r="F193" s="3">
        <v>7</v>
      </c>
      <c r="G193" s="3">
        <v>28</v>
      </c>
    </row>
    <row r="194" spans="1:7" x14ac:dyDescent="0.3">
      <c r="A194" s="3"/>
      <c r="B194" s="3" t="s">
        <v>459</v>
      </c>
      <c r="C194" s="3" t="s">
        <v>460</v>
      </c>
      <c r="D194" s="3">
        <v>2</v>
      </c>
      <c r="E194" s="3"/>
      <c r="F194" s="3"/>
      <c r="G194" s="3">
        <v>2</v>
      </c>
    </row>
    <row r="195" spans="1:7" x14ac:dyDescent="0.3">
      <c r="A195" s="3"/>
      <c r="B195" s="3" t="s">
        <v>461</v>
      </c>
      <c r="C195" s="3" t="s">
        <v>462</v>
      </c>
      <c r="D195" s="3">
        <v>10</v>
      </c>
      <c r="E195" s="3">
        <v>1</v>
      </c>
      <c r="F195" s="3"/>
      <c r="G195" s="3">
        <v>11</v>
      </c>
    </row>
    <row r="196" spans="1:7" x14ac:dyDescent="0.3">
      <c r="A196" s="3"/>
      <c r="B196" s="3" t="s">
        <v>463</v>
      </c>
      <c r="C196" s="3" t="s">
        <v>464</v>
      </c>
      <c r="D196" s="3">
        <v>17</v>
      </c>
      <c r="E196" s="3"/>
      <c r="F196" s="3">
        <v>1</v>
      </c>
      <c r="G196" s="3">
        <v>18</v>
      </c>
    </row>
    <row r="197" spans="1:7" x14ac:dyDescent="0.3">
      <c r="A197" s="3"/>
      <c r="B197" s="3" t="s">
        <v>465</v>
      </c>
      <c r="C197" s="3" t="s">
        <v>466</v>
      </c>
      <c r="D197" s="3">
        <v>14</v>
      </c>
      <c r="E197" s="3">
        <v>2</v>
      </c>
      <c r="F197" s="3"/>
      <c r="G197" s="3">
        <v>16</v>
      </c>
    </row>
    <row r="198" spans="1:7" x14ac:dyDescent="0.3">
      <c r="A198" s="3"/>
      <c r="B198" s="3" t="s">
        <v>467</v>
      </c>
      <c r="C198" s="3" t="s">
        <v>468</v>
      </c>
      <c r="D198" s="3">
        <v>5</v>
      </c>
      <c r="E198" s="3">
        <v>2</v>
      </c>
      <c r="F198" s="3">
        <v>1</v>
      </c>
      <c r="G198" s="3">
        <v>8</v>
      </c>
    </row>
    <row r="199" spans="1:7" x14ac:dyDescent="0.3">
      <c r="A199" s="3"/>
      <c r="B199" s="3" t="s">
        <v>469</v>
      </c>
      <c r="C199" s="3" t="s">
        <v>470</v>
      </c>
      <c r="D199" s="3">
        <v>7</v>
      </c>
      <c r="E199" s="3"/>
      <c r="F199" s="3">
        <v>5</v>
      </c>
      <c r="G199" s="3">
        <v>12</v>
      </c>
    </row>
    <row r="200" spans="1:7" x14ac:dyDescent="0.3">
      <c r="A200" s="3"/>
      <c r="B200" s="3" t="s">
        <v>471</v>
      </c>
      <c r="C200" s="3" t="s">
        <v>472</v>
      </c>
      <c r="D200" s="3">
        <v>2</v>
      </c>
      <c r="E200" s="3"/>
      <c r="F200" s="3"/>
      <c r="G200" s="3">
        <v>2</v>
      </c>
    </row>
    <row r="201" spans="1:7" x14ac:dyDescent="0.3">
      <c r="A201" s="3"/>
      <c r="B201" s="3" t="s">
        <v>473</v>
      </c>
      <c r="C201" s="3" t="s">
        <v>474</v>
      </c>
      <c r="D201" s="3">
        <v>6</v>
      </c>
      <c r="E201" s="3">
        <v>2</v>
      </c>
      <c r="F201" s="3"/>
      <c r="G201" s="3">
        <v>8</v>
      </c>
    </row>
    <row r="202" spans="1:7" x14ac:dyDescent="0.3">
      <c r="A202" s="3"/>
      <c r="B202" s="3" t="s">
        <v>475</v>
      </c>
      <c r="C202" s="3" t="s">
        <v>476</v>
      </c>
      <c r="D202" s="3">
        <v>4</v>
      </c>
      <c r="E202" s="3"/>
      <c r="F202" s="3"/>
      <c r="G202" s="3">
        <v>4</v>
      </c>
    </row>
    <row r="203" spans="1:7" x14ac:dyDescent="0.3">
      <c r="A203" s="3"/>
      <c r="B203" s="3" t="s">
        <v>477</v>
      </c>
      <c r="C203" s="3" t="s">
        <v>478</v>
      </c>
      <c r="D203" s="3">
        <v>1</v>
      </c>
      <c r="E203" s="3">
        <v>1</v>
      </c>
      <c r="F203" s="3"/>
      <c r="G203" s="3">
        <v>2</v>
      </c>
    </row>
    <row r="204" spans="1:7" x14ac:dyDescent="0.3">
      <c r="A204" s="3"/>
      <c r="B204" s="3" t="s">
        <v>479</v>
      </c>
      <c r="C204" s="3" t="s">
        <v>480</v>
      </c>
      <c r="D204" s="3">
        <v>8</v>
      </c>
      <c r="E204" s="3">
        <v>3</v>
      </c>
      <c r="F204" s="3">
        <v>1</v>
      </c>
      <c r="G204" s="3">
        <v>12</v>
      </c>
    </row>
    <row r="205" spans="1:7" x14ac:dyDescent="0.3">
      <c r="A205" s="3"/>
      <c r="B205" s="3" t="s">
        <v>481</v>
      </c>
      <c r="C205" s="3" t="s">
        <v>482</v>
      </c>
      <c r="D205" s="3">
        <v>5</v>
      </c>
      <c r="E205" s="3">
        <v>1</v>
      </c>
      <c r="F205" s="3">
        <v>2</v>
      </c>
      <c r="G205" s="3">
        <v>8</v>
      </c>
    </row>
    <row r="206" spans="1:7" x14ac:dyDescent="0.3">
      <c r="A206" s="3"/>
      <c r="B206" s="3" t="s">
        <v>483</v>
      </c>
      <c r="C206" s="3" t="s">
        <v>484</v>
      </c>
      <c r="D206" s="3">
        <v>9</v>
      </c>
      <c r="E206" s="3"/>
      <c r="F206" s="3"/>
      <c r="G206" s="3">
        <v>9</v>
      </c>
    </row>
    <row r="207" spans="1:7" x14ac:dyDescent="0.3">
      <c r="A207" s="3"/>
      <c r="B207" s="3" t="s">
        <v>485</v>
      </c>
      <c r="C207" s="3" t="s">
        <v>486</v>
      </c>
      <c r="D207" s="3">
        <v>2</v>
      </c>
      <c r="E207" s="3"/>
      <c r="F207" s="3"/>
      <c r="G207" s="3">
        <v>2</v>
      </c>
    </row>
    <row r="208" spans="1:7" x14ac:dyDescent="0.3">
      <c r="A208" s="3"/>
      <c r="B208" s="3" t="s">
        <v>487</v>
      </c>
      <c r="C208" s="3" t="s">
        <v>488</v>
      </c>
      <c r="D208" s="3">
        <v>4</v>
      </c>
      <c r="E208" s="3"/>
      <c r="F208" s="3"/>
      <c r="G208" s="3">
        <v>4</v>
      </c>
    </row>
    <row r="209" spans="1:7" x14ac:dyDescent="0.3">
      <c r="A209" s="3"/>
      <c r="B209" s="3" t="s">
        <v>489</v>
      </c>
      <c r="C209" s="3" t="s">
        <v>490</v>
      </c>
      <c r="D209" s="3">
        <v>2</v>
      </c>
      <c r="E209" s="3">
        <v>1</v>
      </c>
      <c r="F209" s="3">
        <v>1</v>
      </c>
      <c r="G209" s="3">
        <v>4</v>
      </c>
    </row>
    <row r="210" spans="1:7" x14ac:dyDescent="0.3">
      <c r="A210" s="3"/>
      <c r="B210" s="3" t="s">
        <v>491</v>
      </c>
      <c r="C210" s="3" t="s">
        <v>492</v>
      </c>
      <c r="D210" s="3">
        <v>3</v>
      </c>
      <c r="E210" s="3">
        <v>1</v>
      </c>
      <c r="F210" s="3"/>
      <c r="G210" s="3">
        <v>4</v>
      </c>
    </row>
    <row r="211" spans="1:7" x14ac:dyDescent="0.3">
      <c r="A211" s="3"/>
      <c r="B211" s="3" t="s">
        <v>493</v>
      </c>
      <c r="C211" s="3" t="s">
        <v>494</v>
      </c>
      <c r="D211" s="3">
        <v>1</v>
      </c>
      <c r="E211" s="3"/>
      <c r="F211" s="3"/>
      <c r="G211" s="3">
        <v>1</v>
      </c>
    </row>
    <row r="212" spans="1:7" x14ac:dyDescent="0.3">
      <c r="A212" s="3"/>
      <c r="B212" s="3" t="s">
        <v>495</v>
      </c>
      <c r="C212" s="3" t="s">
        <v>496</v>
      </c>
      <c r="D212" s="3">
        <v>2</v>
      </c>
      <c r="E212" s="3"/>
      <c r="F212" s="3"/>
      <c r="G212" s="3">
        <v>2</v>
      </c>
    </row>
    <row r="213" spans="1:7" x14ac:dyDescent="0.3">
      <c r="A213" s="3"/>
      <c r="B213" s="3" t="s">
        <v>497</v>
      </c>
      <c r="C213" s="3" t="s">
        <v>498</v>
      </c>
      <c r="D213" s="3">
        <v>13</v>
      </c>
      <c r="E213" s="3">
        <v>1</v>
      </c>
      <c r="F213" s="3">
        <v>1</v>
      </c>
      <c r="G213" s="3">
        <v>15</v>
      </c>
    </row>
    <row r="214" spans="1:7" x14ac:dyDescent="0.3">
      <c r="A214" s="3"/>
      <c r="B214" s="3" t="s">
        <v>499</v>
      </c>
      <c r="C214" s="3" t="s">
        <v>500</v>
      </c>
      <c r="D214" s="3">
        <v>4</v>
      </c>
      <c r="E214" s="3">
        <v>1</v>
      </c>
      <c r="F214" s="3"/>
      <c r="G214" s="3">
        <v>5</v>
      </c>
    </row>
    <row r="215" spans="1:7" x14ac:dyDescent="0.3">
      <c r="A215" s="3"/>
      <c r="B215" s="3" t="s">
        <v>501</v>
      </c>
      <c r="C215" s="3" t="s">
        <v>502</v>
      </c>
      <c r="D215" s="3">
        <v>6</v>
      </c>
      <c r="E215" s="3"/>
      <c r="F215" s="3"/>
      <c r="G215" s="3">
        <v>6</v>
      </c>
    </row>
    <row r="216" spans="1:7" x14ac:dyDescent="0.3">
      <c r="A216" s="3"/>
      <c r="B216" s="3" t="s">
        <v>503</v>
      </c>
      <c r="C216" s="3" t="s">
        <v>504</v>
      </c>
      <c r="D216" s="3">
        <v>5</v>
      </c>
      <c r="E216" s="3"/>
      <c r="F216" s="3">
        <v>1</v>
      </c>
      <c r="G216" s="3">
        <v>6</v>
      </c>
    </row>
    <row r="217" spans="1:7" x14ac:dyDescent="0.3">
      <c r="A217" s="3"/>
      <c r="B217" s="3" t="s">
        <v>505</v>
      </c>
      <c r="C217" s="3" t="s">
        <v>506</v>
      </c>
      <c r="D217" s="3">
        <v>7</v>
      </c>
      <c r="E217" s="3">
        <v>2</v>
      </c>
      <c r="F217" s="3">
        <v>1</v>
      </c>
      <c r="G217" s="3">
        <v>10</v>
      </c>
    </row>
    <row r="218" spans="1:7" x14ac:dyDescent="0.3">
      <c r="A218" s="3"/>
      <c r="B218" s="3" t="s">
        <v>507</v>
      </c>
      <c r="C218" s="3" t="s">
        <v>508</v>
      </c>
      <c r="D218" s="3">
        <v>9</v>
      </c>
      <c r="E218" s="3">
        <v>1</v>
      </c>
      <c r="F218" s="3">
        <v>2</v>
      </c>
      <c r="G218" s="3">
        <v>12</v>
      </c>
    </row>
    <row r="219" spans="1:7" x14ac:dyDescent="0.3">
      <c r="A219" s="3"/>
      <c r="B219" s="3" t="s">
        <v>509</v>
      </c>
      <c r="C219" s="3" t="s">
        <v>510</v>
      </c>
      <c r="D219" s="3">
        <v>9</v>
      </c>
      <c r="E219" s="3"/>
      <c r="F219" s="3"/>
      <c r="G219" s="3">
        <v>9</v>
      </c>
    </row>
    <row r="220" spans="1:7" x14ac:dyDescent="0.3">
      <c r="A220" s="3"/>
      <c r="B220" s="3" t="s">
        <v>511</v>
      </c>
      <c r="C220" s="3" t="s">
        <v>512</v>
      </c>
      <c r="D220" s="3">
        <v>2</v>
      </c>
      <c r="E220" s="3">
        <v>1</v>
      </c>
      <c r="F220" s="3"/>
      <c r="G220" s="3">
        <v>3</v>
      </c>
    </row>
    <row r="221" spans="1:7" x14ac:dyDescent="0.3">
      <c r="A221" s="3"/>
      <c r="B221" s="3" t="s">
        <v>513</v>
      </c>
      <c r="C221" s="3" t="s">
        <v>514</v>
      </c>
      <c r="D221" s="3">
        <v>3</v>
      </c>
      <c r="E221" s="3"/>
      <c r="F221" s="3"/>
      <c r="G221" s="3">
        <v>3</v>
      </c>
    </row>
    <row r="222" spans="1:7" x14ac:dyDescent="0.3">
      <c r="A222" s="3"/>
      <c r="B222" s="3" t="s">
        <v>515</v>
      </c>
      <c r="C222" s="3" t="s">
        <v>516</v>
      </c>
      <c r="D222" s="3"/>
      <c r="E222" s="3"/>
      <c r="F222" s="3">
        <v>3</v>
      </c>
      <c r="G222" s="3">
        <v>14</v>
      </c>
    </row>
    <row r="223" spans="1:7" s="5" customFormat="1" x14ac:dyDescent="0.3">
      <c r="A223" s="2"/>
      <c r="B223" s="2"/>
      <c r="C223" s="2"/>
      <c r="D223" s="37">
        <f>SUM(D11:D222)</f>
        <v>3405</v>
      </c>
      <c r="E223" s="37">
        <f t="shared" ref="E223:G223" si="1">SUM(E11:E222)</f>
        <v>831</v>
      </c>
      <c r="F223" s="37">
        <f t="shared" si="1"/>
        <v>262</v>
      </c>
      <c r="G223" s="37">
        <f t="shared" si="1"/>
        <v>4532</v>
      </c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Checklist</vt:lpstr>
      <vt:lpstr>Age &amp; Gender</vt:lpstr>
      <vt:lpstr>Staff by Scale</vt:lpstr>
      <vt:lpstr>Terms of Service</vt:lpstr>
      <vt:lpstr>New Hires </vt:lpstr>
      <vt:lpstr>Pension Stats</vt:lpstr>
      <vt:lpstr>New Retirees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WYCLEF</dc:creator>
  <cp:lastModifiedBy>Mundua Patrick</cp:lastModifiedBy>
  <dcterms:created xsi:type="dcterms:W3CDTF">2019-02-20T14:19:33Z</dcterms:created>
  <dcterms:modified xsi:type="dcterms:W3CDTF">2019-03-18T12:12:59Z</dcterms:modified>
</cp:coreProperties>
</file>