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\Dropbox\UNA\2021-2\Estructuras de Datos\Evaluaciones\Práctica 1\"/>
    </mc:Choice>
  </mc:AlternateContent>
  <xr:revisionPtr revIDLastSave="0" documentId="8_{D4AACC6F-CE37-430E-B362-6F0D691518BE}" xr6:coauthVersionLast="47" xr6:coauthVersionMax="47" xr10:uidLastSave="{00000000-0000-0000-0000-000000000000}"/>
  <bookViews>
    <workbookView xWindow="-110" yWindow="-110" windowWidth="19420" windowHeight="10420" xr2:uid="{C753ACF3-E622-472D-B0B8-9E5523EA0EDE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2" i="1" l="1"/>
  <c r="H122" i="1"/>
  <c r="I122" i="1"/>
  <c r="J122" i="1"/>
  <c r="G123" i="1"/>
  <c r="H123" i="1"/>
  <c r="I123" i="1"/>
  <c r="J123" i="1"/>
  <c r="G124" i="1"/>
  <c r="H124" i="1"/>
  <c r="I124" i="1"/>
  <c r="J124" i="1"/>
  <c r="F123" i="1"/>
  <c r="G28" i="1"/>
  <c r="G51" i="1"/>
  <c r="G7" i="1"/>
  <c r="G91" i="1"/>
  <c r="G98" i="1"/>
  <c r="G97" i="1"/>
  <c r="G43" i="1"/>
  <c r="G24" i="1"/>
  <c r="G59" i="1"/>
  <c r="G87" i="1"/>
  <c r="G68" i="1"/>
  <c r="G30" i="1"/>
  <c r="G41" i="1"/>
  <c r="G66" i="1"/>
  <c r="G95" i="1"/>
  <c r="G112" i="1"/>
  <c r="G70" i="1"/>
  <c r="G106" i="1"/>
  <c r="G25" i="1"/>
  <c r="G49" i="1"/>
  <c r="G60" i="1"/>
  <c r="G69" i="1"/>
  <c r="G93" i="1"/>
  <c r="G79" i="1"/>
  <c r="G64" i="1"/>
  <c r="G74" i="1"/>
  <c r="G111" i="1"/>
  <c r="G27" i="1"/>
  <c r="G55" i="1"/>
  <c r="G18" i="1"/>
  <c r="G20" i="1"/>
  <c r="G119" i="1"/>
  <c r="G94" i="1"/>
  <c r="G89" i="1"/>
  <c r="G10" i="1"/>
  <c r="G3" i="1"/>
  <c r="G61" i="1"/>
  <c r="G42" i="1"/>
  <c r="G34" i="1"/>
  <c r="G76" i="1"/>
  <c r="G77" i="1"/>
  <c r="G15" i="1"/>
  <c r="G31" i="1"/>
  <c r="G117" i="1"/>
  <c r="G8" i="1"/>
  <c r="G82" i="1"/>
  <c r="G47" i="1"/>
  <c r="G11" i="1"/>
  <c r="G36" i="1"/>
  <c r="G110" i="1"/>
  <c r="G26" i="1"/>
  <c r="G121" i="1"/>
  <c r="G58" i="1"/>
  <c r="G50" i="1"/>
  <c r="G17" i="1"/>
  <c r="G114" i="1"/>
  <c r="G53" i="1"/>
  <c r="G105" i="1"/>
  <c r="G120" i="1"/>
  <c r="G90" i="1"/>
  <c r="G107" i="1"/>
  <c r="G73" i="1"/>
  <c r="G16" i="1"/>
  <c r="G13" i="1"/>
  <c r="G115" i="1"/>
  <c r="G86" i="1"/>
  <c r="G108" i="1"/>
  <c r="G113" i="1"/>
  <c r="G81" i="1"/>
  <c r="G23" i="1"/>
  <c r="G38" i="1"/>
  <c r="G65" i="1"/>
  <c r="G78" i="1"/>
  <c r="G37" i="1"/>
  <c r="G71" i="1"/>
  <c r="G100" i="1"/>
  <c r="G14" i="1"/>
  <c r="G118" i="1"/>
  <c r="G35" i="1"/>
  <c r="G109" i="1"/>
  <c r="G103" i="1"/>
  <c r="G96" i="1"/>
  <c r="G56" i="1"/>
  <c r="G88" i="1"/>
  <c r="G54" i="1"/>
  <c r="G62" i="1"/>
  <c r="G67" i="1"/>
  <c r="G48" i="1"/>
  <c r="G19" i="1"/>
  <c r="G46" i="1"/>
  <c r="G33" i="1"/>
  <c r="G12" i="1"/>
  <c r="G52" i="1"/>
  <c r="G2" i="1"/>
  <c r="G92" i="1"/>
  <c r="G102" i="1"/>
  <c r="G57" i="1"/>
  <c r="G80" i="1"/>
  <c r="G29" i="1"/>
  <c r="G101" i="1"/>
  <c r="G22" i="1"/>
  <c r="G39" i="1"/>
  <c r="G9" i="1"/>
  <c r="G5" i="1"/>
  <c r="G84" i="1"/>
  <c r="G75" i="1"/>
  <c r="G6" i="1"/>
  <c r="G72" i="1"/>
  <c r="G21" i="1"/>
  <c r="G63" i="1"/>
  <c r="G4" i="1"/>
  <c r="G104" i="1"/>
  <c r="G45" i="1"/>
  <c r="G40" i="1"/>
  <c r="G44" i="1"/>
  <c r="G99" i="1"/>
  <c r="G85" i="1"/>
  <c r="G116" i="1"/>
  <c r="G83" i="1"/>
  <c r="H32" i="1"/>
  <c r="H76" i="1" l="1"/>
  <c r="I76" i="1" s="1"/>
  <c r="H79" i="1"/>
  <c r="H24" i="1"/>
  <c r="I24" i="1" s="1"/>
  <c r="H101" i="1"/>
  <c r="H88" i="1"/>
  <c r="H113" i="1"/>
  <c r="H121" i="1"/>
  <c r="H3" i="1"/>
  <c r="H49" i="1"/>
  <c r="I49" i="1" s="1"/>
  <c r="H91" i="1"/>
  <c r="H102" i="1"/>
  <c r="H109" i="1"/>
  <c r="I109" i="1" s="1"/>
  <c r="H13" i="1"/>
  <c r="I13" i="1" s="1"/>
  <c r="H11" i="1"/>
  <c r="H119" i="1"/>
  <c r="H112" i="1"/>
  <c r="J112" i="1" s="1"/>
  <c r="H83" i="1"/>
  <c r="H72" i="1"/>
  <c r="H12" i="1"/>
  <c r="J12" i="1" s="1"/>
  <c r="H100" i="1"/>
  <c r="H90" i="1"/>
  <c r="H117" i="1"/>
  <c r="H27" i="1"/>
  <c r="I27" i="1" s="1"/>
  <c r="H30" i="1"/>
  <c r="H44" i="1"/>
  <c r="J44" i="1" s="1"/>
  <c r="H5" i="1"/>
  <c r="H48" i="1"/>
  <c r="H65" i="1"/>
  <c r="I65" i="1" s="1"/>
  <c r="H114" i="1"/>
  <c r="H4" i="1"/>
  <c r="H6" i="1"/>
  <c r="H9" i="1"/>
  <c r="H29" i="1"/>
  <c r="I29" i="1" s="1"/>
  <c r="H92" i="1"/>
  <c r="H33" i="1"/>
  <c r="H67" i="1"/>
  <c r="J67" i="1" s="1"/>
  <c r="H56" i="1"/>
  <c r="J56" i="1" s="1"/>
  <c r="H35" i="1"/>
  <c r="I35" i="1" s="1"/>
  <c r="H71" i="1"/>
  <c r="H38" i="1"/>
  <c r="J38" i="1" s="1"/>
  <c r="H108" i="1"/>
  <c r="H16" i="1"/>
  <c r="H120" i="1"/>
  <c r="H17" i="1"/>
  <c r="I17" i="1" s="1"/>
  <c r="H26" i="1"/>
  <c r="J26" i="1" s="1"/>
  <c r="H47" i="1"/>
  <c r="H31" i="1"/>
  <c r="I31" i="1" s="1"/>
  <c r="H34" i="1"/>
  <c r="J34" i="1" s="1"/>
  <c r="H10" i="1"/>
  <c r="H20" i="1"/>
  <c r="H111" i="1"/>
  <c r="H93" i="1"/>
  <c r="I93" i="1" s="1"/>
  <c r="H25" i="1"/>
  <c r="I25" i="1" s="1"/>
  <c r="H95" i="1"/>
  <c r="H68" i="1"/>
  <c r="H43" i="1"/>
  <c r="H7" i="1"/>
  <c r="H116" i="1"/>
  <c r="H40" i="1"/>
  <c r="H63" i="1"/>
  <c r="J63" i="1" s="1"/>
  <c r="H75" i="1"/>
  <c r="I75" i="1" s="1"/>
  <c r="H39" i="1"/>
  <c r="H80" i="1"/>
  <c r="J80" i="1" s="1"/>
  <c r="H2" i="1"/>
  <c r="J2" i="1" s="1"/>
  <c r="H46" i="1"/>
  <c r="I46" i="1" s="1"/>
  <c r="H62" i="1"/>
  <c r="H96" i="1"/>
  <c r="J96" i="1" s="1"/>
  <c r="H118" i="1"/>
  <c r="J118" i="1" s="1"/>
  <c r="H37" i="1"/>
  <c r="J37" i="1" s="1"/>
  <c r="H23" i="1"/>
  <c r="J23" i="1" s="1"/>
  <c r="H86" i="1"/>
  <c r="J86" i="1" s="1"/>
  <c r="H73" i="1"/>
  <c r="J73" i="1" s="1"/>
  <c r="H105" i="1"/>
  <c r="J105" i="1" s="1"/>
  <c r="H50" i="1"/>
  <c r="I50" i="1" s="1"/>
  <c r="H110" i="1"/>
  <c r="J110" i="1" s="1"/>
  <c r="H82" i="1"/>
  <c r="J82" i="1" s="1"/>
  <c r="H15" i="1"/>
  <c r="J15" i="1" s="1"/>
  <c r="H42" i="1"/>
  <c r="H89" i="1"/>
  <c r="I89" i="1" s="1"/>
  <c r="H18" i="1"/>
  <c r="J18" i="1" s="1"/>
  <c r="H74" i="1"/>
  <c r="J74" i="1" s="1"/>
  <c r="H69" i="1"/>
  <c r="H106" i="1"/>
  <c r="I106" i="1" s="1"/>
  <c r="H66" i="1"/>
  <c r="J66" i="1" s="1"/>
  <c r="H87" i="1"/>
  <c r="J87" i="1" s="1"/>
  <c r="H97" i="1"/>
  <c r="I97" i="1" s="1"/>
  <c r="H51" i="1"/>
  <c r="J51" i="1" s="1"/>
  <c r="H85" i="1"/>
  <c r="J85" i="1" s="1"/>
  <c r="H45" i="1"/>
  <c r="J45" i="1" s="1"/>
  <c r="H21" i="1"/>
  <c r="H84" i="1"/>
  <c r="J84" i="1" s="1"/>
  <c r="H22" i="1"/>
  <c r="J22" i="1" s="1"/>
  <c r="H57" i="1"/>
  <c r="I57" i="1" s="1"/>
  <c r="H52" i="1"/>
  <c r="J52" i="1" s="1"/>
  <c r="H19" i="1"/>
  <c r="J19" i="1" s="1"/>
  <c r="H54" i="1"/>
  <c r="J54" i="1" s="1"/>
  <c r="H103" i="1"/>
  <c r="J103" i="1" s="1"/>
  <c r="H14" i="1"/>
  <c r="J14" i="1" s="1"/>
  <c r="H78" i="1"/>
  <c r="J78" i="1" s="1"/>
  <c r="H81" i="1"/>
  <c r="J81" i="1" s="1"/>
  <c r="H115" i="1"/>
  <c r="J115" i="1" s="1"/>
  <c r="H107" i="1"/>
  <c r="I107" i="1" s="1"/>
  <c r="H53" i="1"/>
  <c r="J53" i="1" s="1"/>
  <c r="H58" i="1"/>
  <c r="J58" i="1" s="1"/>
  <c r="H36" i="1"/>
  <c r="J36" i="1" s="1"/>
  <c r="H8" i="1"/>
  <c r="H77" i="1"/>
  <c r="J77" i="1" s="1"/>
  <c r="H61" i="1"/>
  <c r="J61" i="1" s="1"/>
  <c r="H94" i="1"/>
  <c r="I94" i="1" s="1"/>
  <c r="H55" i="1"/>
  <c r="H64" i="1"/>
  <c r="J64" i="1" s="1"/>
  <c r="H60" i="1"/>
  <c r="J60" i="1" s="1"/>
  <c r="H70" i="1"/>
  <c r="J70" i="1" s="1"/>
  <c r="H41" i="1"/>
  <c r="I41" i="1" s="1"/>
  <c r="H59" i="1"/>
  <c r="J59" i="1" s="1"/>
  <c r="H98" i="1"/>
  <c r="J98" i="1" s="1"/>
  <c r="H28" i="1"/>
  <c r="J28" i="1" s="1"/>
  <c r="H99" i="1"/>
  <c r="H104" i="1"/>
  <c r="J104" i="1" s="1"/>
  <c r="I67" i="1"/>
  <c r="I47" i="1"/>
  <c r="I16" i="1"/>
  <c r="I20" i="1"/>
  <c r="I72" i="1"/>
  <c r="I90" i="1"/>
  <c r="I26" i="1"/>
  <c r="I5" i="1"/>
  <c r="I11" i="1"/>
  <c r="I39" i="1"/>
  <c r="I62" i="1"/>
  <c r="I23" i="1"/>
  <c r="I42" i="1"/>
  <c r="I69" i="1"/>
  <c r="I21" i="1"/>
  <c r="I52" i="1"/>
  <c r="I14" i="1"/>
  <c r="I8" i="1"/>
  <c r="I55" i="1"/>
  <c r="I99" i="1"/>
  <c r="J90" i="1"/>
  <c r="J5" i="1"/>
  <c r="J76" i="1"/>
  <c r="J39" i="1"/>
  <c r="J11" i="1"/>
  <c r="J35" i="1"/>
  <c r="J16" i="1"/>
  <c r="J47" i="1"/>
  <c r="J20" i="1"/>
  <c r="J62" i="1"/>
  <c r="J50" i="1"/>
  <c r="J97" i="1"/>
  <c r="J21" i="1"/>
  <c r="J107" i="1"/>
  <c r="J8" i="1"/>
  <c r="J94" i="1"/>
  <c r="J55" i="1"/>
  <c r="J41" i="1"/>
  <c r="J99" i="1"/>
  <c r="F122" i="1"/>
  <c r="G32" i="1"/>
  <c r="I32" i="1" s="1"/>
  <c r="F124" i="1"/>
  <c r="J109" i="1" l="1"/>
  <c r="I38" i="1"/>
  <c r="J93" i="1"/>
  <c r="J65" i="1"/>
  <c r="J24" i="1"/>
  <c r="J27" i="1"/>
  <c r="J17" i="1"/>
  <c r="I112" i="1"/>
  <c r="I34" i="1"/>
  <c r="J46" i="1"/>
  <c r="I28" i="1"/>
  <c r="I115" i="1"/>
  <c r="I103" i="1"/>
  <c r="I45" i="1"/>
  <c r="I74" i="1"/>
  <c r="I15" i="1"/>
  <c r="I37" i="1"/>
  <c r="I44" i="1"/>
  <c r="J57" i="1"/>
  <c r="J75" i="1"/>
  <c r="I70" i="1"/>
  <c r="I36" i="1"/>
  <c r="I87" i="1"/>
  <c r="I105" i="1"/>
  <c r="I12" i="1"/>
  <c r="J25" i="1"/>
  <c r="I56" i="1"/>
  <c r="J69" i="1"/>
  <c r="J42" i="1"/>
  <c r="J89" i="1"/>
  <c r="J79" i="1"/>
  <c r="I79" i="1"/>
  <c r="J7" i="1"/>
  <c r="I7" i="1"/>
  <c r="J117" i="1"/>
  <c r="I117" i="1"/>
  <c r="J4" i="1"/>
  <c r="I4" i="1"/>
  <c r="J6" i="1"/>
  <c r="I6" i="1"/>
  <c r="J116" i="1"/>
  <c r="I116" i="1"/>
  <c r="J106" i="1"/>
  <c r="J72" i="1"/>
  <c r="I59" i="1"/>
  <c r="I64" i="1"/>
  <c r="I77" i="1"/>
  <c r="I53" i="1"/>
  <c r="I78" i="1"/>
  <c r="I19" i="1"/>
  <c r="I84" i="1"/>
  <c r="I104" i="1"/>
  <c r="I66" i="1"/>
  <c r="I18" i="1"/>
  <c r="I82" i="1"/>
  <c r="I73" i="1"/>
  <c r="I118" i="1"/>
  <c r="I2" i="1"/>
  <c r="I63" i="1"/>
  <c r="J114" i="1"/>
  <c r="I114" i="1"/>
  <c r="J48" i="1"/>
  <c r="I48" i="1"/>
  <c r="J10" i="1"/>
  <c r="I10" i="1"/>
  <c r="J108" i="1"/>
  <c r="I108" i="1"/>
  <c r="J30" i="1"/>
  <c r="I30" i="1"/>
  <c r="J100" i="1"/>
  <c r="I100" i="1"/>
  <c r="J92" i="1"/>
  <c r="I92" i="1"/>
  <c r="J9" i="1"/>
  <c r="I9" i="1"/>
  <c r="J83" i="1"/>
  <c r="I83" i="1"/>
  <c r="J119" i="1"/>
  <c r="I119" i="1"/>
  <c r="J102" i="1"/>
  <c r="I102" i="1"/>
  <c r="J68" i="1"/>
  <c r="I68" i="1"/>
  <c r="J71" i="1"/>
  <c r="I71" i="1"/>
  <c r="J121" i="1"/>
  <c r="I121" i="1"/>
  <c r="J88" i="1"/>
  <c r="I88" i="1"/>
  <c r="J43" i="1"/>
  <c r="I43" i="1"/>
  <c r="J95" i="1"/>
  <c r="I95" i="1"/>
  <c r="I98" i="1"/>
  <c r="I60" i="1"/>
  <c r="I61" i="1"/>
  <c r="I58" i="1"/>
  <c r="I81" i="1"/>
  <c r="I54" i="1"/>
  <c r="I22" i="1"/>
  <c r="I85" i="1"/>
  <c r="J31" i="1"/>
  <c r="J29" i="1"/>
  <c r="J13" i="1"/>
  <c r="J49" i="1"/>
  <c r="J40" i="1"/>
  <c r="I40" i="1"/>
  <c r="J111" i="1"/>
  <c r="I111" i="1"/>
  <c r="J120" i="1"/>
  <c r="I120" i="1"/>
  <c r="J33" i="1"/>
  <c r="I33" i="1"/>
  <c r="J91" i="1"/>
  <c r="I91" i="1"/>
  <c r="J3" i="1"/>
  <c r="I3" i="1"/>
  <c r="J113" i="1"/>
  <c r="I113" i="1"/>
  <c r="J101" i="1"/>
  <c r="I101" i="1"/>
  <c r="I51" i="1"/>
  <c r="I110" i="1"/>
  <c r="I86" i="1"/>
  <c r="I96" i="1"/>
  <c r="I80" i="1"/>
  <c r="J32" i="1"/>
  <c r="K113" i="1" l="1"/>
  <c r="K119" i="1"/>
  <c r="K48" i="1"/>
  <c r="K27" i="1"/>
  <c r="K7" i="1"/>
  <c r="K32" i="1"/>
  <c r="K57" i="1"/>
  <c r="K33" i="1"/>
  <c r="K88" i="1"/>
  <c r="K92" i="1"/>
  <c r="K72" i="1"/>
  <c r="K117" i="1"/>
  <c r="K31" i="1" l="1"/>
  <c r="K65" i="1"/>
  <c r="K114" i="1"/>
  <c r="K83" i="1"/>
  <c r="K95" i="1"/>
  <c r="K3" i="1"/>
  <c r="K79" i="1"/>
  <c r="K109" i="1"/>
  <c r="K4" i="1"/>
  <c r="K46" i="1"/>
  <c r="K108" i="1"/>
  <c r="K68" i="1"/>
  <c r="K40" i="1"/>
  <c r="K17" i="1"/>
  <c r="K75" i="1"/>
  <c r="K10" i="1"/>
  <c r="K102" i="1"/>
  <c r="K13" i="1"/>
  <c r="K101" i="1"/>
  <c r="K6" i="1"/>
  <c r="K24" i="1"/>
  <c r="K116" i="1"/>
  <c r="K25" i="1"/>
  <c r="K100" i="1"/>
  <c r="K121" i="1"/>
  <c r="K120" i="1"/>
  <c r="K55" i="1"/>
  <c r="K90" i="1"/>
  <c r="K85" i="1"/>
  <c r="K34" i="1"/>
  <c r="K47" i="1"/>
  <c r="K19" i="1"/>
  <c r="K80" i="1"/>
  <c r="K50" i="1"/>
  <c r="K52" i="1"/>
  <c r="K81" i="1"/>
  <c r="K73" i="1"/>
  <c r="K39" i="1"/>
  <c r="K84" i="1"/>
  <c r="K62" i="1"/>
  <c r="K70" i="1"/>
  <c r="K45" i="1"/>
  <c r="K105" i="1"/>
  <c r="K44" i="1"/>
  <c r="K96" i="1"/>
  <c r="K78" i="1"/>
  <c r="K28" i="1"/>
  <c r="K15" i="1"/>
  <c r="K21" i="1"/>
  <c r="K98" i="1"/>
  <c r="K18" i="1"/>
  <c r="K38" i="1"/>
  <c r="K104" i="1"/>
  <c r="K51" i="1"/>
  <c r="K12" i="1"/>
  <c r="K16" i="1"/>
  <c r="K23" i="1"/>
  <c r="K22" i="1"/>
  <c r="K2" i="1"/>
  <c r="K59" i="1"/>
  <c r="K86" i="1"/>
  <c r="K35" i="1"/>
  <c r="K36" i="1"/>
  <c r="K87" i="1"/>
  <c r="K37" i="1"/>
  <c r="K20" i="1"/>
  <c r="K61" i="1"/>
  <c r="K118" i="1"/>
  <c r="K112" i="1"/>
  <c r="K64" i="1"/>
  <c r="K110" i="1"/>
  <c r="K99" i="1"/>
  <c r="K76" i="1"/>
  <c r="K60" i="1"/>
  <c r="K66" i="1"/>
  <c r="K67" i="1"/>
  <c r="K77" i="1"/>
  <c r="K41" i="1"/>
  <c r="K5" i="1"/>
  <c r="K115" i="1"/>
  <c r="K74" i="1"/>
  <c r="K26" i="1"/>
  <c r="K11" i="1"/>
  <c r="K54" i="1"/>
  <c r="K63" i="1"/>
  <c r="K94" i="1"/>
  <c r="K53" i="1"/>
  <c r="K8" i="1"/>
  <c r="K14" i="1"/>
  <c r="K58" i="1"/>
  <c r="K82" i="1"/>
  <c r="K97" i="1"/>
  <c r="K107" i="1"/>
  <c r="K103" i="1"/>
  <c r="K56" i="1"/>
  <c r="K69" i="1"/>
  <c r="K30" i="1"/>
  <c r="K71" i="1"/>
  <c r="K111" i="1"/>
  <c r="K93" i="1"/>
  <c r="K29" i="1"/>
  <c r="K42" i="1"/>
  <c r="K49" i="1"/>
  <c r="K89" i="1"/>
  <c r="K9" i="1"/>
  <c r="K43" i="1"/>
  <c r="K91" i="1"/>
  <c r="K106" i="1"/>
</calcChain>
</file>

<file path=xl/sharedStrings.xml><?xml version="1.0" encoding="utf-8"?>
<sst xmlns="http://schemas.openxmlformats.org/spreadsheetml/2006/main" count="487" uniqueCount="326">
  <si>
    <t>Amador</t>
  </si>
  <si>
    <t>Carballo</t>
  </si>
  <si>
    <t>Arce</t>
  </si>
  <si>
    <t>Rodríguez</t>
  </si>
  <si>
    <t>María</t>
  </si>
  <si>
    <t>Arias</t>
  </si>
  <si>
    <t>Mora</t>
  </si>
  <si>
    <t>Barrantes</t>
  </si>
  <si>
    <t>Bolaños</t>
  </si>
  <si>
    <t>Josué</t>
  </si>
  <si>
    <t>Víquez</t>
  </si>
  <si>
    <t>Alejandro</t>
  </si>
  <si>
    <t>Romero</t>
  </si>
  <si>
    <t>Gastón</t>
  </si>
  <si>
    <t>Brenes</t>
  </si>
  <si>
    <t>Cerdas</t>
  </si>
  <si>
    <t>Cabezas</t>
  </si>
  <si>
    <t>Madrigal</t>
  </si>
  <si>
    <t>Sebastián</t>
  </si>
  <si>
    <t>Chaves</t>
  </si>
  <si>
    <t>Matarrita</t>
  </si>
  <si>
    <t>Chinchilla</t>
  </si>
  <si>
    <t>Alvarado</t>
  </si>
  <si>
    <t>Daniel</t>
  </si>
  <si>
    <t>Azofeifa</t>
  </si>
  <si>
    <t>Díaz</t>
  </si>
  <si>
    <t>Serrano</t>
  </si>
  <si>
    <t>José</t>
  </si>
  <si>
    <t>Granados</t>
  </si>
  <si>
    <t>Álvarez</t>
  </si>
  <si>
    <t>Gutiérrez</t>
  </si>
  <si>
    <t>López</t>
  </si>
  <si>
    <t>Castro</t>
  </si>
  <si>
    <t>Luis</t>
  </si>
  <si>
    <t>Quesada</t>
  </si>
  <si>
    <t>Abraham</t>
  </si>
  <si>
    <t>Recio</t>
  </si>
  <si>
    <t>Aguilar</t>
  </si>
  <si>
    <t>Durán</t>
  </si>
  <si>
    <t>Rojas</t>
  </si>
  <si>
    <t>Fuentes</t>
  </si>
  <si>
    <t>Varela</t>
  </si>
  <si>
    <t>Sáenz</t>
  </si>
  <si>
    <t>Artavia</t>
  </si>
  <si>
    <t>Camila</t>
  </si>
  <si>
    <t>Salas</t>
  </si>
  <si>
    <t>Núñez</t>
  </si>
  <si>
    <t>Mariano</t>
  </si>
  <si>
    <t>Sánchez</t>
  </si>
  <si>
    <t>Barquero</t>
  </si>
  <si>
    <t>Melissa</t>
  </si>
  <si>
    <t>Segura</t>
  </si>
  <si>
    <t>Prado</t>
  </si>
  <si>
    <t>Edgar</t>
  </si>
  <si>
    <t>Vargas</t>
  </si>
  <si>
    <t>Ramírez</t>
  </si>
  <si>
    <t>Vindas</t>
  </si>
  <si>
    <t>Ureña</t>
  </si>
  <si>
    <t>González</t>
  </si>
  <si>
    <t>Marlon</t>
  </si>
  <si>
    <t>Araya</t>
  </si>
  <si>
    <t>Wendy</t>
  </si>
  <si>
    <t>Garro</t>
  </si>
  <si>
    <t>Pablo</t>
  </si>
  <si>
    <t>Arguedas</t>
  </si>
  <si>
    <t>Garita</t>
  </si>
  <si>
    <t>Francisco</t>
  </si>
  <si>
    <t>Barahona</t>
  </si>
  <si>
    <t>Valverde</t>
  </si>
  <si>
    <t>Benjamín</t>
  </si>
  <si>
    <t>Blanco</t>
  </si>
  <si>
    <t>Flores</t>
  </si>
  <si>
    <t>Bonilla</t>
  </si>
  <si>
    <t>Ugalde</t>
  </si>
  <si>
    <t>Alvaro</t>
  </si>
  <si>
    <t>Castillo</t>
  </si>
  <si>
    <t>Chacón</t>
  </si>
  <si>
    <t>Delgado</t>
  </si>
  <si>
    <t>Zamora</t>
  </si>
  <si>
    <t>Fernández</t>
  </si>
  <si>
    <t>Gamboa</t>
  </si>
  <si>
    <t>Mata</t>
  </si>
  <si>
    <t>Jesús</t>
  </si>
  <si>
    <t>García</t>
  </si>
  <si>
    <t>Cascante</t>
  </si>
  <si>
    <t>Adriana</t>
  </si>
  <si>
    <t>Masís</t>
  </si>
  <si>
    <t>Bogantes</t>
  </si>
  <si>
    <t>Méndez</t>
  </si>
  <si>
    <t>Isaac</t>
  </si>
  <si>
    <t>Monroy</t>
  </si>
  <si>
    <t>Montero</t>
  </si>
  <si>
    <t>Vincenzi</t>
  </si>
  <si>
    <t>Agüero</t>
  </si>
  <si>
    <t>Moraga</t>
  </si>
  <si>
    <t>Campos</t>
  </si>
  <si>
    <t>Murillo</t>
  </si>
  <si>
    <t>Hidalgo</t>
  </si>
  <si>
    <t>Rivas</t>
  </si>
  <si>
    <t>Eduardo</t>
  </si>
  <si>
    <t>Elizondo</t>
  </si>
  <si>
    <t>Rivera</t>
  </si>
  <si>
    <t>Javier</t>
  </si>
  <si>
    <t>Robles</t>
  </si>
  <si>
    <t>Calvo</t>
  </si>
  <si>
    <t>Ruiz</t>
  </si>
  <si>
    <t>Oscar</t>
  </si>
  <si>
    <t>Salazar</t>
  </si>
  <si>
    <t>Solano</t>
  </si>
  <si>
    <t>Alfaro</t>
  </si>
  <si>
    <t>Alpízar</t>
  </si>
  <si>
    <t>Zúñiga</t>
  </si>
  <si>
    <t>Valeria</t>
  </si>
  <si>
    <t>Esteban</t>
  </si>
  <si>
    <t>Barboza</t>
  </si>
  <si>
    <t>Carvajal</t>
  </si>
  <si>
    <t>Gabriel</t>
  </si>
  <si>
    <t>Miguel</t>
  </si>
  <si>
    <t>Arnoldo</t>
  </si>
  <si>
    <t>Ocampo</t>
  </si>
  <si>
    <t>Marín</t>
  </si>
  <si>
    <t>Villalobos</t>
  </si>
  <si>
    <t>Soto</t>
  </si>
  <si>
    <t>Taylor</t>
  </si>
  <si>
    <t>Navarro</t>
  </si>
  <si>
    <t>Herrera</t>
  </si>
  <si>
    <t>Muñoz</t>
  </si>
  <si>
    <t>Bermúdez</t>
  </si>
  <si>
    <t>William</t>
  </si>
  <si>
    <t>Arroyo</t>
  </si>
  <si>
    <t>Manuel</t>
  </si>
  <si>
    <t>Barrientos</t>
  </si>
  <si>
    <t>Cambronero</t>
  </si>
  <si>
    <t>Fonseca</t>
  </si>
  <si>
    <t>Andrés</t>
  </si>
  <si>
    <t>Chavarría</t>
  </si>
  <si>
    <t>Venegas</t>
  </si>
  <si>
    <t>Collado</t>
  </si>
  <si>
    <t>Salvatierra</t>
  </si>
  <si>
    <t>Pamela</t>
  </si>
  <si>
    <t>Acevedo</t>
  </si>
  <si>
    <t>Grisanti</t>
  </si>
  <si>
    <t>Jiménez</t>
  </si>
  <si>
    <t>Juan</t>
  </si>
  <si>
    <t>Guzman</t>
  </si>
  <si>
    <t>Villegas</t>
  </si>
  <si>
    <t>Morales</t>
  </si>
  <si>
    <t>Quirós</t>
  </si>
  <si>
    <t>Solís</t>
  </si>
  <si>
    <t>Pérez</t>
  </si>
  <si>
    <t>Avilés</t>
  </si>
  <si>
    <t>Benavides</t>
  </si>
  <si>
    <t>Calderón</t>
  </si>
  <si>
    <t>Zumbado</t>
  </si>
  <si>
    <t>Hernández</t>
  </si>
  <si>
    <t>Alejandra</t>
  </si>
  <si>
    <t>Andrea</t>
  </si>
  <si>
    <t>Arturo</t>
  </si>
  <si>
    <t>Angela</t>
  </si>
  <si>
    <t>Ariana</t>
  </si>
  <si>
    <t>Roberto</t>
  </si>
  <si>
    <t>Daniela</t>
  </si>
  <si>
    <t>Humberto</t>
  </si>
  <si>
    <t>Christian</t>
  </si>
  <si>
    <t>Cristina</t>
  </si>
  <si>
    <t>Diana</t>
  </si>
  <si>
    <t>David</t>
  </si>
  <si>
    <t>Enrique</t>
  </si>
  <si>
    <t>Juan Carlos</t>
  </si>
  <si>
    <t>Gilberto</t>
  </si>
  <si>
    <t>Débora</t>
  </si>
  <si>
    <t>Pedro</t>
  </si>
  <si>
    <t>Jorge</t>
  </si>
  <si>
    <t>José María</t>
  </si>
  <si>
    <t>José Luis</t>
  </si>
  <si>
    <t>Federico</t>
  </si>
  <si>
    <t>Ricardo</t>
  </si>
  <si>
    <t>Carlos</t>
  </si>
  <si>
    <t>Lucía</t>
  </si>
  <si>
    <t>Luis Guillermo</t>
  </si>
  <si>
    <t>Luis Carlos</t>
  </si>
  <si>
    <t>Luis Roberto</t>
  </si>
  <si>
    <t>Manrique</t>
  </si>
  <si>
    <t>Marielos</t>
  </si>
  <si>
    <t>Ana María</t>
  </si>
  <si>
    <t>Carmen María</t>
  </si>
  <si>
    <t>Carolina</t>
  </si>
  <si>
    <t>Raquel</t>
  </si>
  <si>
    <t>Verónica</t>
  </si>
  <si>
    <t>Estefanía</t>
  </si>
  <si>
    <t>Tanya</t>
  </si>
  <si>
    <t>Teresa</t>
  </si>
  <si>
    <t>Yamil</t>
  </si>
  <si>
    <t>Joseline</t>
  </si>
  <si>
    <t>Carlos Eduardo</t>
  </si>
  <si>
    <t>Víctor</t>
  </si>
  <si>
    <t>Isabel</t>
  </si>
  <si>
    <t>Abigaíl</t>
  </si>
  <si>
    <t>Montes</t>
  </si>
  <si>
    <t>275479912</t>
  </si>
  <si>
    <t>327734958</t>
  </si>
  <si>
    <t>490256127</t>
  </si>
  <si>
    <t>263544120</t>
  </si>
  <si>
    <t>283388922</t>
  </si>
  <si>
    <t>716594040</t>
  </si>
  <si>
    <t>820347327</t>
  </si>
  <si>
    <t>271049986</t>
  </si>
  <si>
    <t>954586276</t>
  </si>
  <si>
    <t>589119684</t>
  </si>
  <si>
    <t>633999002</t>
  </si>
  <si>
    <t>532919143</t>
  </si>
  <si>
    <t>815907966</t>
  </si>
  <si>
    <t>298039286</t>
  </si>
  <si>
    <t>924846100</t>
  </si>
  <si>
    <t>533613152</t>
  </si>
  <si>
    <t>165825518</t>
  </si>
  <si>
    <t>761277236</t>
  </si>
  <si>
    <t>391571206</t>
  </si>
  <si>
    <t>899519287</t>
  </si>
  <si>
    <t>711497637</t>
  </si>
  <si>
    <t>744516894</t>
  </si>
  <si>
    <t>366975330</t>
  </si>
  <si>
    <t>380589022</t>
  </si>
  <si>
    <t>792219909</t>
  </si>
  <si>
    <t>746991275</t>
  </si>
  <si>
    <t>333184829</t>
  </si>
  <si>
    <t>651167802</t>
  </si>
  <si>
    <t>491256614</t>
  </si>
  <si>
    <t>696745926</t>
  </si>
  <si>
    <t>516583716</t>
  </si>
  <si>
    <t>913535357</t>
  </si>
  <si>
    <t>235116844</t>
  </si>
  <si>
    <t>859357380</t>
  </si>
  <si>
    <t>562554652</t>
  </si>
  <si>
    <t>951845512</t>
  </si>
  <si>
    <t>633878020</t>
  </si>
  <si>
    <t>284369247</t>
  </si>
  <si>
    <t>868573517</t>
  </si>
  <si>
    <t>397767739</t>
  </si>
  <si>
    <t>138618383</t>
  </si>
  <si>
    <t>616966080</t>
  </si>
  <si>
    <t>431857046</t>
  </si>
  <si>
    <t>821813113</t>
  </si>
  <si>
    <t>379978368</t>
  </si>
  <si>
    <t>330131835</t>
  </si>
  <si>
    <t>763533983</t>
  </si>
  <si>
    <t>243857373</t>
  </si>
  <si>
    <t>498133986</t>
  </si>
  <si>
    <t>855824689</t>
  </si>
  <si>
    <t>232823832</t>
  </si>
  <si>
    <t>675779620</t>
  </si>
  <si>
    <t>756931680</t>
  </si>
  <si>
    <t>952851799</t>
  </si>
  <si>
    <t>238298422</t>
  </si>
  <si>
    <t>380254927</t>
  </si>
  <si>
    <t>758596637</t>
  </si>
  <si>
    <t>744954427</t>
  </si>
  <si>
    <t>167385405</t>
  </si>
  <si>
    <t>634047602</t>
  </si>
  <si>
    <t>561566290</t>
  </si>
  <si>
    <t>897508546</t>
  </si>
  <si>
    <t>620531830</t>
  </si>
  <si>
    <t>542423065</t>
  </si>
  <si>
    <t>945148643</t>
  </si>
  <si>
    <t>933091514</t>
  </si>
  <si>
    <t>617248682</t>
  </si>
  <si>
    <t>831152192</t>
  </si>
  <si>
    <t>643254685</t>
  </si>
  <si>
    <t>215942099</t>
  </si>
  <si>
    <t>685131894</t>
  </si>
  <si>
    <t>513262162</t>
  </si>
  <si>
    <t>929596547</t>
  </si>
  <si>
    <t>199352285</t>
  </si>
  <si>
    <t>153874883</t>
  </si>
  <si>
    <t>824273178</t>
  </si>
  <si>
    <t>246779146</t>
  </si>
  <si>
    <t>865897166</t>
  </si>
  <si>
    <t>978059614</t>
  </si>
  <si>
    <t>271077920</t>
  </si>
  <si>
    <t>741549800</t>
  </si>
  <si>
    <t>241546523</t>
  </si>
  <si>
    <t>582526637</t>
  </si>
  <si>
    <t>736847602</t>
  </si>
  <si>
    <t>191617618</t>
  </si>
  <si>
    <t>878396327</t>
  </si>
  <si>
    <t>150585561</t>
  </si>
  <si>
    <t>454395044</t>
  </si>
  <si>
    <t>398735127</t>
  </si>
  <si>
    <t>628543619</t>
  </si>
  <si>
    <t>799004262</t>
  </si>
  <si>
    <t>318748415</t>
  </si>
  <si>
    <t>733375021</t>
  </si>
  <si>
    <t>553026467</t>
  </si>
  <si>
    <t>941705352</t>
  </si>
  <si>
    <t>931447906</t>
  </si>
  <si>
    <t>160722676</t>
  </si>
  <si>
    <t>968241944</t>
  </si>
  <si>
    <t>840839213</t>
  </si>
  <si>
    <t>326667169</t>
  </si>
  <si>
    <t>127202820</t>
  </si>
  <si>
    <t>339779229</t>
  </si>
  <si>
    <t>554179636</t>
  </si>
  <si>
    <t>267201089</t>
  </si>
  <si>
    <t>212775564</t>
  </si>
  <si>
    <t>578504788</t>
  </si>
  <si>
    <t>527871967</t>
  </si>
  <si>
    <t>688201307</t>
  </si>
  <si>
    <t>443754542</t>
  </si>
  <si>
    <t>848339438</t>
  </si>
  <si>
    <t>989804293</t>
  </si>
  <si>
    <t>651776869</t>
  </si>
  <si>
    <t>332361645</t>
  </si>
  <si>
    <t>652979016</t>
  </si>
  <si>
    <t>982085699</t>
  </si>
  <si>
    <t>692428746</t>
  </si>
  <si>
    <t>878181422</t>
  </si>
  <si>
    <t>930699725</t>
  </si>
  <si>
    <t>982965795</t>
  </si>
  <si>
    <t>422996070</t>
  </si>
  <si>
    <t>Id</t>
  </si>
  <si>
    <t>Apellidos</t>
  </si>
  <si>
    <t>Nombre</t>
  </si>
  <si>
    <t>Nacimiento</t>
  </si>
  <si>
    <t>Salario base</t>
  </si>
  <si>
    <t>Deducciones</t>
  </si>
  <si>
    <t>Salario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</si>
</sst>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6" formatCode="dd/mm/yyyy;@"/>
    <numFmt numFmtId="175" formatCode="_-* #,##0.00_-;\-* #,##0.0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75" fontId="0" fillId="0" borderId="1" xfId="1" applyNumberFormat="1" applyFont="1" applyBorder="1"/>
    <xf numFmtId="175" fontId="0" fillId="2" borderId="1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B73A-7CA1-46F6-8966-5C1BE3326B9F}">
  <dimension ref="A1:K124"/>
  <sheetViews>
    <sheetView showGridLines="0" tabSelected="1" zoomScaleNormal="100" workbookViewId="0"/>
  </sheetViews>
  <sheetFormatPr defaultRowHeight="14.5" x14ac:dyDescent="0.35"/>
  <cols>
    <col min="1" max="1" width="11" customWidth="1"/>
    <col min="2" max="4" width="13.90625" customWidth="1"/>
    <col min="5" max="5" width="11.453125" customWidth="1"/>
    <col min="6" max="6" width="13.6328125" customWidth="1"/>
    <col min="7" max="8" width="13.6328125" hidden="1" customWidth="1"/>
    <col min="9" max="10" width="13.6328125" customWidth="1"/>
    <col min="11" max="11" width="4.453125" customWidth="1"/>
  </cols>
  <sheetData>
    <row r="1" spans="1:11" x14ac:dyDescent="0.35">
      <c r="A1" s="1" t="s">
        <v>319</v>
      </c>
      <c r="B1" s="4" t="s">
        <v>320</v>
      </c>
      <c r="C1" s="5"/>
      <c r="D1" s="1" t="s">
        <v>321</v>
      </c>
      <c r="E1" s="1" t="s">
        <v>322</v>
      </c>
      <c r="F1" s="1" t="s">
        <v>323</v>
      </c>
      <c r="G1" s="4" t="s">
        <v>324</v>
      </c>
      <c r="H1" s="6"/>
      <c r="I1" s="5"/>
      <c r="J1" s="1" t="s">
        <v>325</v>
      </c>
      <c r="K1" s="1"/>
    </row>
    <row r="2" spans="1:11" x14ac:dyDescent="0.35">
      <c r="A2" s="1" t="s">
        <v>232</v>
      </c>
      <c r="B2" s="1" t="s">
        <v>93</v>
      </c>
      <c r="C2" s="1" t="s">
        <v>54</v>
      </c>
      <c r="D2" s="1" t="s">
        <v>197</v>
      </c>
      <c r="E2" s="2">
        <v>34260</v>
      </c>
      <c r="F2" s="7">
        <v>800000</v>
      </c>
      <c r="G2" s="7">
        <f>F2*0.09</f>
        <v>72000</v>
      </c>
      <c r="H2" s="7">
        <f>IF(F2&gt;950000,(F2-950000)*0.05,0)</f>
        <v>0</v>
      </c>
      <c r="I2" s="7">
        <f>G2+H2</f>
        <v>72000</v>
      </c>
      <c r="J2" s="7">
        <f>F2-(G2+H2)</f>
        <v>728000</v>
      </c>
      <c r="K2" s="3" t="str">
        <f>IF(J2&lt;=J$123,"*","")</f>
        <v>*</v>
      </c>
    </row>
    <row r="3" spans="1:11" x14ac:dyDescent="0.35">
      <c r="A3" s="1" t="s">
        <v>293</v>
      </c>
      <c r="B3" s="1" t="s">
        <v>37</v>
      </c>
      <c r="C3" s="1" t="s">
        <v>95</v>
      </c>
      <c r="D3" s="1" t="s">
        <v>143</v>
      </c>
      <c r="E3" s="2">
        <v>34663</v>
      </c>
      <c r="F3" s="7">
        <v>2350000</v>
      </c>
      <c r="G3" s="7">
        <f>F3*0.09</f>
        <v>211500</v>
      </c>
      <c r="H3" s="7">
        <f>IF(F3&gt;950000,(F3-950000)*0.05,0)</f>
        <v>70000</v>
      </c>
      <c r="I3" s="7">
        <f>G3+H3</f>
        <v>281500</v>
      </c>
      <c r="J3" s="7">
        <f>F3-(G3+H3)</f>
        <v>2068500</v>
      </c>
      <c r="K3" s="3" t="str">
        <f>IF(J3&lt;=J$123,"*","")</f>
        <v/>
      </c>
    </row>
    <row r="4" spans="1:11" x14ac:dyDescent="0.35">
      <c r="A4" s="1" t="s">
        <v>260</v>
      </c>
      <c r="B4" s="1" t="s">
        <v>37</v>
      </c>
      <c r="C4" s="1" t="s">
        <v>126</v>
      </c>
      <c r="D4" s="1" t="s">
        <v>74</v>
      </c>
      <c r="E4" s="2">
        <v>32357</v>
      </c>
      <c r="F4" s="7">
        <v>2425000</v>
      </c>
      <c r="G4" s="7">
        <f>F4*0.09</f>
        <v>218250</v>
      </c>
      <c r="H4" s="7">
        <f>IF(F4&gt;950000,(F4-950000)*0.05,0)</f>
        <v>73750</v>
      </c>
      <c r="I4" s="7">
        <f>G4+H4</f>
        <v>292000</v>
      </c>
      <c r="J4" s="7">
        <f>F4-(G4+H4)</f>
        <v>2133000</v>
      </c>
      <c r="K4" s="3" t="str">
        <f>IF(J4&lt;=J$123,"*","")</f>
        <v/>
      </c>
    </row>
    <row r="5" spans="1:11" x14ac:dyDescent="0.35">
      <c r="A5" s="1" t="s">
        <v>318</v>
      </c>
      <c r="B5" s="1" t="s">
        <v>109</v>
      </c>
      <c r="C5" s="1" t="s">
        <v>31</v>
      </c>
      <c r="D5" s="1" t="s">
        <v>190</v>
      </c>
      <c r="E5" s="2">
        <v>34448</v>
      </c>
      <c r="F5" s="7">
        <v>1350000</v>
      </c>
      <c r="G5" s="7">
        <f>F5*0.09</f>
        <v>121500</v>
      </c>
      <c r="H5" s="7">
        <f>IF(F5&gt;950000,(F5-950000)*0.05,0)</f>
        <v>20000</v>
      </c>
      <c r="I5" s="7">
        <f>G5+H5</f>
        <v>141500</v>
      </c>
      <c r="J5" s="7">
        <f>F5-(G5+H5)</f>
        <v>1208500</v>
      </c>
      <c r="K5" s="3" t="str">
        <f>IF(J5&lt;=J$123,"*","")</f>
        <v>*</v>
      </c>
    </row>
    <row r="6" spans="1:11" x14ac:dyDescent="0.35">
      <c r="A6" s="1" t="s">
        <v>239</v>
      </c>
      <c r="B6" s="1" t="s">
        <v>110</v>
      </c>
      <c r="C6" s="1" t="s">
        <v>68</v>
      </c>
      <c r="D6" s="1" t="s">
        <v>113</v>
      </c>
      <c r="E6" s="2">
        <v>33739</v>
      </c>
      <c r="F6" s="7">
        <v>2425000</v>
      </c>
      <c r="G6" s="7">
        <f>F6*0.09</f>
        <v>218250</v>
      </c>
      <c r="H6" s="7">
        <f>IF(F6&gt;950000,(F6-950000)*0.05,0)</f>
        <v>73750</v>
      </c>
      <c r="I6" s="7">
        <f>G6+H6</f>
        <v>292000</v>
      </c>
      <c r="J6" s="7">
        <f>F6-(G6+H6)</f>
        <v>2133000</v>
      </c>
      <c r="K6" s="3" t="str">
        <f>IF(J6&lt;=J$123,"*","")</f>
        <v/>
      </c>
    </row>
    <row r="7" spans="1:11" x14ac:dyDescent="0.35">
      <c r="A7" s="1" t="s">
        <v>243</v>
      </c>
      <c r="B7" s="1" t="s">
        <v>29</v>
      </c>
      <c r="C7" s="1" t="s">
        <v>109</v>
      </c>
      <c r="D7" s="1" t="s">
        <v>85</v>
      </c>
      <c r="E7" s="2">
        <v>33253</v>
      </c>
      <c r="F7" s="7">
        <v>875000</v>
      </c>
      <c r="G7" s="7">
        <f>F7*0.09</f>
        <v>78750</v>
      </c>
      <c r="H7" s="7">
        <f>IF(F7&gt;950000,(F7-950000)*0.05,0)</f>
        <v>0</v>
      </c>
      <c r="I7" s="7">
        <f>G7+H7</f>
        <v>78750</v>
      </c>
      <c r="J7" s="7">
        <f>F7-(G7+H7)</f>
        <v>796250</v>
      </c>
      <c r="K7" s="3" t="str">
        <f>IF(J7&lt;=J$123,"*","")</f>
        <v>*</v>
      </c>
    </row>
    <row r="8" spans="1:11" x14ac:dyDescent="0.35">
      <c r="A8" s="1" t="s">
        <v>202</v>
      </c>
      <c r="B8" s="1" t="s">
        <v>29</v>
      </c>
      <c r="C8" s="1" t="s">
        <v>60</v>
      </c>
      <c r="D8" s="1" t="s">
        <v>23</v>
      </c>
      <c r="E8" s="2">
        <v>33104</v>
      </c>
      <c r="F8" s="7">
        <v>2350000</v>
      </c>
      <c r="G8" s="7">
        <f>F8*0.09</f>
        <v>211500</v>
      </c>
      <c r="H8" s="7">
        <f>IF(F8&gt;950000,(F8-950000)*0.05,0)</f>
        <v>70000</v>
      </c>
      <c r="I8" s="7">
        <f>G8+H8</f>
        <v>281500</v>
      </c>
      <c r="J8" s="7">
        <f>F8-(G8+H8)</f>
        <v>2068500</v>
      </c>
      <c r="K8" s="3" t="str">
        <f>IF(J8&lt;=J$123,"*","")</f>
        <v/>
      </c>
    </row>
    <row r="9" spans="1:11" x14ac:dyDescent="0.35">
      <c r="A9" s="1" t="s">
        <v>273</v>
      </c>
      <c r="B9" s="1" t="s">
        <v>29</v>
      </c>
      <c r="C9" s="1" t="s">
        <v>6</v>
      </c>
      <c r="D9" s="1" t="s">
        <v>63</v>
      </c>
      <c r="E9" s="2">
        <v>34320</v>
      </c>
      <c r="F9" s="7">
        <v>1525000</v>
      </c>
      <c r="G9" s="7">
        <f>F9*0.09</f>
        <v>137250</v>
      </c>
      <c r="H9" s="7">
        <f>IF(F9&gt;950000,(F9-950000)*0.05,0)</f>
        <v>28750</v>
      </c>
      <c r="I9" s="7">
        <f>G9+H9</f>
        <v>166000</v>
      </c>
      <c r="J9" s="7">
        <f>F9-(G9+H9)</f>
        <v>1359000</v>
      </c>
      <c r="K9" s="3" t="str">
        <f>IF(J9&lt;=J$123,"*","")</f>
        <v>*</v>
      </c>
    </row>
    <row r="10" spans="1:11" x14ac:dyDescent="0.35">
      <c r="A10" s="1" t="s">
        <v>235</v>
      </c>
      <c r="B10" s="1" t="s">
        <v>29</v>
      </c>
      <c r="C10" s="1" t="s">
        <v>3</v>
      </c>
      <c r="D10" s="1" t="s">
        <v>195</v>
      </c>
      <c r="E10" s="2">
        <v>32776</v>
      </c>
      <c r="F10" s="7">
        <v>1375000</v>
      </c>
      <c r="G10" s="7">
        <f>F10*0.09</f>
        <v>123750</v>
      </c>
      <c r="H10" s="7">
        <f>IF(F10&gt;950000,(F10-950000)*0.05,0)</f>
        <v>21250</v>
      </c>
      <c r="I10" s="7">
        <f>G10+H10</f>
        <v>145000</v>
      </c>
      <c r="J10" s="7">
        <f>F10-(G10+H10)</f>
        <v>1230000</v>
      </c>
      <c r="K10" s="3" t="str">
        <f>IF(J10&lt;=J$123,"*","")</f>
        <v>*</v>
      </c>
    </row>
    <row r="11" spans="1:11" x14ac:dyDescent="0.35">
      <c r="A11" s="1" t="s">
        <v>211</v>
      </c>
      <c r="B11" s="1" t="s">
        <v>0</v>
      </c>
      <c r="C11" s="1" t="s">
        <v>40</v>
      </c>
      <c r="D11" s="1" t="s">
        <v>160</v>
      </c>
      <c r="E11" s="2">
        <v>34165</v>
      </c>
      <c r="F11" s="7">
        <v>1825000</v>
      </c>
      <c r="G11" s="7">
        <f>F11*0.09</f>
        <v>164250</v>
      </c>
      <c r="H11" s="7">
        <f>IF(F11&gt;950000,(F11-950000)*0.05,0)</f>
        <v>43750</v>
      </c>
      <c r="I11" s="7">
        <f>G11+H11</f>
        <v>208000</v>
      </c>
      <c r="J11" s="7">
        <f>F11-(G11+H11)</f>
        <v>1617000</v>
      </c>
      <c r="K11" s="3" t="str">
        <f>IF(J11&lt;=J$123,"*","")</f>
        <v/>
      </c>
    </row>
    <row r="12" spans="1:11" x14ac:dyDescent="0.35">
      <c r="A12" s="1" t="s">
        <v>242</v>
      </c>
      <c r="B12" s="1" t="s">
        <v>60</v>
      </c>
      <c r="C12" s="1" t="s">
        <v>17</v>
      </c>
      <c r="D12" s="1" t="s">
        <v>190</v>
      </c>
      <c r="E12" s="2">
        <v>32542</v>
      </c>
      <c r="F12" s="7">
        <v>1275000</v>
      </c>
      <c r="G12" s="7">
        <f>F12*0.09</f>
        <v>114750</v>
      </c>
      <c r="H12" s="7">
        <f>IF(F12&gt;950000,(F12-950000)*0.05,0)</f>
        <v>16250</v>
      </c>
      <c r="I12" s="7">
        <f>G12+H12</f>
        <v>131000</v>
      </c>
      <c r="J12" s="7">
        <f>F12-(G12+H12)</f>
        <v>1144000</v>
      </c>
      <c r="K12" s="3" t="str">
        <f>IF(J12&lt;=J$123,"*","")</f>
        <v>*</v>
      </c>
    </row>
    <row r="13" spans="1:11" x14ac:dyDescent="0.35">
      <c r="A13" s="1" t="s">
        <v>298</v>
      </c>
      <c r="B13" s="1" t="s">
        <v>2</v>
      </c>
      <c r="C13" s="1" t="s">
        <v>95</v>
      </c>
      <c r="D13" s="1" t="s">
        <v>159</v>
      </c>
      <c r="E13" s="2">
        <v>33701</v>
      </c>
      <c r="F13" s="7">
        <v>2400000</v>
      </c>
      <c r="G13" s="7">
        <f>F13*0.09</f>
        <v>216000</v>
      </c>
      <c r="H13" s="7">
        <f>IF(F13&gt;950000,(F13-950000)*0.05,0)</f>
        <v>72500</v>
      </c>
      <c r="I13" s="7">
        <f>G13+H13</f>
        <v>288500</v>
      </c>
      <c r="J13" s="7">
        <f>F13-(G13+H13)</f>
        <v>2111500</v>
      </c>
      <c r="K13" s="3" t="str">
        <f>IF(J13&lt;=J$123,"*","")</f>
        <v/>
      </c>
    </row>
    <row r="14" spans="1:11" x14ac:dyDescent="0.35">
      <c r="A14" s="1" t="s">
        <v>238</v>
      </c>
      <c r="B14" s="1" t="s">
        <v>2</v>
      </c>
      <c r="C14" s="1" t="s">
        <v>58</v>
      </c>
      <c r="D14" s="1" t="s">
        <v>169</v>
      </c>
      <c r="E14" s="2">
        <v>34481</v>
      </c>
      <c r="F14" s="7">
        <v>1300000</v>
      </c>
      <c r="G14" s="7">
        <f>F14*0.09</f>
        <v>117000</v>
      </c>
      <c r="H14" s="7">
        <f>IF(F14&gt;950000,(F14-950000)*0.05,0)</f>
        <v>17500</v>
      </c>
      <c r="I14" s="7">
        <f>G14+H14</f>
        <v>134500</v>
      </c>
      <c r="J14" s="7">
        <f>F14-(G14+H14)</f>
        <v>1165500</v>
      </c>
      <c r="K14" s="3" t="str">
        <f>IF(J14&lt;=J$123,"*","")</f>
        <v>*</v>
      </c>
    </row>
    <row r="15" spans="1:11" x14ac:dyDescent="0.35">
      <c r="A15" s="1" t="s">
        <v>292</v>
      </c>
      <c r="B15" s="1" t="s">
        <v>2</v>
      </c>
      <c r="C15" s="1" t="s">
        <v>97</v>
      </c>
      <c r="D15" s="1" t="s">
        <v>4</v>
      </c>
      <c r="E15" s="2">
        <v>33858</v>
      </c>
      <c r="F15" s="7">
        <v>1675000</v>
      </c>
      <c r="G15" s="7">
        <f>F15*0.09</f>
        <v>150750</v>
      </c>
      <c r="H15" s="7">
        <f>IF(F15&gt;950000,(F15-950000)*0.05,0)</f>
        <v>36250</v>
      </c>
      <c r="I15" s="7">
        <f>G15+H15</f>
        <v>187000</v>
      </c>
      <c r="J15" s="7">
        <f>F15-(G15+H15)</f>
        <v>1488000</v>
      </c>
      <c r="K15" s="3" t="str">
        <f>IF(J15&lt;=J$123,"*","")</f>
        <v/>
      </c>
    </row>
    <row r="16" spans="1:11" x14ac:dyDescent="0.35">
      <c r="A16" s="1" t="s">
        <v>212</v>
      </c>
      <c r="B16" s="1" t="s">
        <v>2</v>
      </c>
      <c r="C16" s="1" t="s">
        <v>121</v>
      </c>
      <c r="D16" s="1" t="s">
        <v>18</v>
      </c>
      <c r="E16" s="2">
        <v>32868</v>
      </c>
      <c r="F16" s="7">
        <v>2075000</v>
      </c>
      <c r="G16" s="7">
        <f>F16*0.09</f>
        <v>186750</v>
      </c>
      <c r="H16" s="7">
        <f>IF(F16&gt;950000,(F16-950000)*0.05,0)</f>
        <v>56250</v>
      </c>
      <c r="I16" s="7">
        <f>G16+H16</f>
        <v>243000</v>
      </c>
      <c r="J16" s="7">
        <f>F16-(G16+H16)</f>
        <v>1832000</v>
      </c>
      <c r="K16" s="3" t="str">
        <f>IF(J16&lt;=J$123,"*","")</f>
        <v/>
      </c>
    </row>
    <row r="17" spans="1:11" x14ac:dyDescent="0.35">
      <c r="A17" s="1" t="s">
        <v>240</v>
      </c>
      <c r="B17" s="1" t="s">
        <v>64</v>
      </c>
      <c r="C17" s="1" t="s">
        <v>98</v>
      </c>
      <c r="D17" s="1" t="s">
        <v>186</v>
      </c>
      <c r="E17" s="2">
        <v>34192</v>
      </c>
      <c r="F17" s="7">
        <v>1525000</v>
      </c>
      <c r="G17" s="7">
        <f>F17*0.09</f>
        <v>137250</v>
      </c>
      <c r="H17" s="7">
        <f>IF(F17&gt;950000,(F17-950000)*0.05,0)</f>
        <v>28750</v>
      </c>
      <c r="I17" s="7">
        <f>G17+H17</f>
        <v>166000</v>
      </c>
      <c r="J17" s="7">
        <f>F17-(G17+H17)</f>
        <v>1359000</v>
      </c>
      <c r="K17" s="3" t="str">
        <f>IF(J17&lt;=J$123,"*","")</f>
        <v>*</v>
      </c>
    </row>
    <row r="18" spans="1:11" x14ac:dyDescent="0.35">
      <c r="A18" s="1" t="s">
        <v>301</v>
      </c>
      <c r="B18" s="1" t="s">
        <v>5</v>
      </c>
      <c r="C18" s="1" t="s">
        <v>136</v>
      </c>
      <c r="D18" s="1" t="s">
        <v>139</v>
      </c>
      <c r="E18" s="2">
        <v>34207</v>
      </c>
      <c r="F18" s="7">
        <v>1300000</v>
      </c>
      <c r="G18" s="7">
        <f>F18*0.09</f>
        <v>117000</v>
      </c>
      <c r="H18" s="7">
        <f>IF(F18&gt;950000,(F18-950000)*0.05,0)</f>
        <v>17500</v>
      </c>
      <c r="I18" s="7">
        <f>G18+H18</f>
        <v>134500</v>
      </c>
      <c r="J18" s="7">
        <f>F18-(G18+H18)</f>
        <v>1165500</v>
      </c>
      <c r="K18" s="3" t="str">
        <f>IF(J18&lt;=J$123,"*","")</f>
        <v>*</v>
      </c>
    </row>
    <row r="19" spans="1:11" x14ac:dyDescent="0.35">
      <c r="A19" s="1" t="s">
        <v>308</v>
      </c>
      <c r="B19" s="1" t="s">
        <v>5</v>
      </c>
      <c r="C19" s="1" t="s">
        <v>10</v>
      </c>
      <c r="D19" s="1" t="s">
        <v>44</v>
      </c>
      <c r="E19" s="2">
        <v>33621</v>
      </c>
      <c r="F19" s="7">
        <v>1375000</v>
      </c>
      <c r="G19" s="7">
        <f>F19*0.09</f>
        <v>123750</v>
      </c>
      <c r="H19" s="7">
        <f>IF(F19&gt;950000,(F19-950000)*0.05,0)</f>
        <v>21250</v>
      </c>
      <c r="I19" s="7">
        <f>G19+H19</f>
        <v>145000</v>
      </c>
      <c r="J19" s="7">
        <f>F19-(G19+H19)</f>
        <v>1230000</v>
      </c>
      <c r="K19" s="3" t="str">
        <f>IF(J19&lt;=J$123,"*","")</f>
        <v>*</v>
      </c>
    </row>
    <row r="20" spans="1:11" x14ac:dyDescent="0.35">
      <c r="A20" s="1" t="s">
        <v>312</v>
      </c>
      <c r="B20" s="1" t="s">
        <v>150</v>
      </c>
      <c r="C20" s="1" t="s">
        <v>92</v>
      </c>
      <c r="D20" s="1" t="s">
        <v>186</v>
      </c>
      <c r="E20" s="2">
        <v>32783</v>
      </c>
      <c r="F20" s="7">
        <v>2475000</v>
      </c>
      <c r="G20" s="7">
        <f>F20*0.09</f>
        <v>222750</v>
      </c>
      <c r="H20" s="7">
        <f>IF(F20&gt;950000,(F20-950000)*0.05,0)</f>
        <v>76250</v>
      </c>
      <c r="I20" s="7">
        <f>G20+H20</f>
        <v>299000</v>
      </c>
      <c r="J20" s="7">
        <f>F20-(G20+H20)</f>
        <v>2176000</v>
      </c>
      <c r="K20" s="3" t="str">
        <f>IF(J20&lt;=J$123,"*","")</f>
        <v/>
      </c>
    </row>
    <row r="21" spans="1:11" x14ac:dyDescent="0.35">
      <c r="A21" s="1" t="s">
        <v>288</v>
      </c>
      <c r="B21" s="1" t="s">
        <v>67</v>
      </c>
      <c r="C21" s="1" t="s">
        <v>31</v>
      </c>
      <c r="D21" s="1" t="s">
        <v>143</v>
      </c>
      <c r="E21" s="2">
        <v>33452</v>
      </c>
      <c r="F21" s="7">
        <v>2475000</v>
      </c>
      <c r="G21" s="7">
        <f>F21*0.09</f>
        <v>222750</v>
      </c>
      <c r="H21" s="7">
        <f>IF(F21&gt;950000,(F21-950000)*0.05,0)</f>
        <v>76250</v>
      </c>
      <c r="I21" s="7">
        <f>G21+H21</f>
        <v>299000</v>
      </c>
      <c r="J21" s="7">
        <f>F21-(G21+H21)</f>
        <v>2176000</v>
      </c>
      <c r="K21" s="3" t="str">
        <f>IF(J21&lt;=J$123,"*","")</f>
        <v/>
      </c>
    </row>
    <row r="22" spans="1:11" x14ac:dyDescent="0.35">
      <c r="A22" s="1" t="s">
        <v>277</v>
      </c>
      <c r="B22" s="1" t="s">
        <v>67</v>
      </c>
      <c r="C22" s="1" t="s">
        <v>3</v>
      </c>
      <c r="D22" s="1" t="s">
        <v>170</v>
      </c>
      <c r="E22" s="2">
        <v>33954</v>
      </c>
      <c r="F22" s="7">
        <v>2475000</v>
      </c>
      <c r="G22" s="7">
        <f>F22*0.09</f>
        <v>222750</v>
      </c>
      <c r="H22" s="7">
        <f>IF(F22&gt;950000,(F22-950000)*0.05,0)</f>
        <v>76250</v>
      </c>
      <c r="I22" s="7">
        <f>G22+H22</f>
        <v>299000</v>
      </c>
      <c r="J22" s="7">
        <f>F22-(G22+H22)</f>
        <v>2176000</v>
      </c>
      <c r="K22" s="3" t="str">
        <f>IF(J22&lt;=J$123,"*","")</f>
        <v/>
      </c>
    </row>
    <row r="23" spans="1:11" x14ac:dyDescent="0.35">
      <c r="A23" s="1" t="s">
        <v>317</v>
      </c>
      <c r="B23" s="1" t="s">
        <v>114</v>
      </c>
      <c r="C23" s="1" t="s">
        <v>84</v>
      </c>
      <c r="D23" s="1" t="s">
        <v>18</v>
      </c>
      <c r="E23" s="2">
        <v>34187</v>
      </c>
      <c r="F23" s="7">
        <v>2250000</v>
      </c>
      <c r="G23" s="7">
        <f>F23*0.09</f>
        <v>202500</v>
      </c>
      <c r="H23" s="7">
        <f>IF(F23&gt;950000,(F23-950000)*0.05,0)</f>
        <v>65000</v>
      </c>
      <c r="I23" s="7">
        <f>G23+H23</f>
        <v>267500</v>
      </c>
      <c r="J23" s="7">
        <f>F23-(G23+H23)</f>
        <v>1982500</v>
      </c>
      <c r="K23" s="3" t="str">
        <f>IF(J23&lt;=J$123,"*","")</f>
        <v/>
      </c>
    </row>
    <row r="24" spans="1:11" x14ac:dyDescent="0.35">
      <c r="A24" s="1" t="s">
        <v>236</v>
      </c>
      <c r="B24" s="1" t="s">
        <v>114</v>
      </c>
      <c r="C24" s="1" t="s">
        <v>3</v>
      </c>
      <c r="D24" s="1" t="s">
        <v>9</v>
      </c>
      <c r="E24" s="2">
        <v>33400</v>
      </c>
      <c r="F24" s="7">
        <v>1475000</v>
      </c>
      <c r="G24" s="7">
        <f>F24*0.09</f>
        <v>132750</v>
      </c>
      <c r="H24" s="7">
        <f>IF(F24&gt;950000,(F24-950000)*0.05,0)</f>
        <v>26250</v>
      </c>
      <c r="I24" s="7">
        <f>G24+H24</f>
        <v>159000</v>
      </c>
      <c r="J24" s="7">
        <f>F24-(G24+H24)</f>
        <v>1316000</v>
      </c>
      <c r="K24" s="3" t="str">
        <f>IF(J24&lt;=J$123,"*","")</f>
        <v>*</v>
      </c>
    </row>
    <row r="25" spans="1:11" x14ac:dyDescent="0.35">
      <c r="A25" s="1" t="s">
        <v>307</v>
      </c>
      <c r="B25" s="1" t="s">
        <v>49</v>
      </c>
      <c r="C25" s="1" t="s">
        <v>93</v>
      </c>
      <c r="D25" s="1" t="s">
        <v>172</v>
      </c>
      <c r="E25" s="2">
        <v>34361</v>
      </c>
      <c r="F25" s="7">
        <v>1350000</v>
      </c>
      <c r="G25" s="7">
        <f>F25*0.09</f>
        <v>121500</v>
      </c>
      <c r="H25" s="7">
        <f>IF(F25&gt;950000,(F25-950000)*0.05,0)</f>
        <v>20000</v>
      </c>
      <c r="I25" s="7">
        <f>G25+H25</f>
        <v>141500</v>
      </c>
      <c r="J25" s="7">
        <f>F25-(G25+H25)</f>
        <v>1208500</v>
      </c>
      <c r="K25" s="3" t="str">
        <f>IF(J25&lt;=J$123,"*","")</f>
        <v>*</v>
      </c>
    </row>
    <row r="26" spans="1:11" x14ac:dyDescent="0.35">
      <c r="A26" s="1" t="s">
        <v>256</v>
      </c>
      <c r="B26" s="1" t="s">
        <v>7</v>
      </c>
      <c r="C26" s="1" t="s">
        <v>58</v>
      </c>
      <c r="D26" s="1" t="s">
        <v>156</v>
      </c>
      <c r="E26" s="2">
        <v>34320</v>
      </c>
      <c r="F26" s="7">
        <v>1775000</v>
      </c>
      <c r="G26" s="7">
        <f>F26*0.09</f>
        <v>159750</v>
      </c>
      <c r="H26" s="7">
        <f>IF(F26&gt;950000,(F26-950000)*0.05,0)</f>
        <v>41250</v>
      </c>
      <c r="I26" s="7">
        <f>G26+H26</f>
        <v>201000</v>
      </c>
      <c r="J26" s="7">
        <f>F26-(G26+H26)</f>
        <v>1574000</v>
      </c>
      <c r="K26" s="3" t="str">
        <f>IF(J26&lt;=J$123,"*","")</f>
        <v/>
      </c>
    </row>
    <row r="27" spans="1:11" x14ac:dyDescent="0.35">
      <c r="A27" s="1" t="s">
        <v>246</v>
      </c>
      <c r="B27" s="1" t="s">
        <v>7</v>
      </c>
      <c r="C27" s="1" t="s">
        <v>125</v>
      </c>
      <c r="D27" s="1" t="s">
        <v>4</v>
      </c>
      <c r="E27" s="2">
        <v>32403</v>
      </c>
      <c r="F27" s="7">
        <v>2500000</v>
      </c>
      <c r="G27" s="7">
        <f>F27*0.09</f>
        <v>225000</v>
      </c>
      <c r="H27" s="7">
        <f>IF(F27&gt;950000,(F27-950000)*0.05,0)</f>
        <v>77500</v>
      </c>
      <c r="I27" s="7">
        <f>G27+H27</f>
        <v>302500</v>
      </c>
      <c r="J27" s="7">
        <f>F27-(G27+H27)</f>
        <v>2197500</v>
      </c>
      <c r="K27" s="3" t="str">
        <f>IF(J27&lt;=J$123,"*","")</f>
        <v/>
      </c>
    </row>
    <row r="28" spans="1:11" x14ac:dyDescent="0.35">
      <c r="A28" s="1" t="s">
        <v>214</v>
      </c>
      <c r="B28" s="1" t="s">
        <v>7</v>
      </c>
      <c r="C28" s="1" t="s">
        <v>198</v>
      </c>
      <c r="D28" s="1" t="s">
        <v>69</v>
      </c>
      <c r="E28" s="2">
        <v>32621</v>
      </c>
      <c r="F28" s="7">
        <v>2025000</v>
      </c>
      <c r="G28" s="7">
        <f>F28*0.09</f>
        <v>182250</v>
      </c>
      <c r="H28" s="7">
        <f>IF(F28&gt;950000,(F28-950000)*0.05,0)</f>
        <v>53750</v>
      </c>
      <c r="I28" s="7">
        <f>G28+H28</f>
        <v>236000</v>
      </c>
      <c r="J28" s="7">
        <f>F28-(G28+H28)</f>
        <v>1789000</v>
      </c>
      <c r="K28" s="3" t="str">
        <f>IF(J28&lt;=J$123,"*","")</f>
        <v/>
      </c>
    </row>
    <row r="29" spans="1:11" x14ac:dyDescent="0.35">
      <c r="A29" s="1" t="s">
        <v>316</v>
      </c>
      <c r="B29" s="1" t="s">
        <v>7</v>
      </c>
      <c r="C29" s="1" t="s">
        <v>126</v>
      </c>
      <c r="D29" s="1" t="s">
        <v>89</v>
      </c>
      <c r="E29" s="2">
        <v>32470</v>
      </c>
      <c r="F29" s="7">
        <v>1600000</v>
      </c>
      <c r="G29" s="7">
        <f>F29*0.09</f>
        <v>144000</v>
      </c>
      <c r="H29" s="7">
        <f>IF(F29&gt;950000,(F29-950000)*0.05,0)</f>
        <v>32500</v>
      </c>
      <c r="I29" s="7">
        <f>G29+H29</f>
        <v>176500</v>
      </c>
      <c r="J29" s="7">
        <f>F29-(G29+H29)</f>
        <v>1423500</v>
      </c>
      <c r="K29" s="3" t="str">
        <f>IF(J29&lt;=J$123,"*","")</f>
        <v>*</v>
      </c>
    </row>
    <row r="30" spans="1:11" x14ac:dyDescent="0.35">
      <c r="A30" s="1" t="s">
        <v>314</v>
      </c>
      <c r="B30" s="1" t="s">
        <v>7</v>
      </c>
      <c r="C30" s="1" t="s">
        <v>149</v>
      </c>
      <c r="D30" s="1" t="s">
        <v>23</v>
      </c>
      <c r="E30" s="2">
        <v>33887</v>
      </c>
      <c r="F30" s="7">
        <v>1150000</v>
      </c>
      <c r="G30" s="7">
        <f>F30*0.09</f>
        <v>103500</v>
      </c>
      <c r="H30" s="7">
        <f>IF(F30&gt;950000,(F30-950000)*0.05,0)</f>
        <v>10000</v>
      </c>
      <c r="I30" s="7">
        <f>G30+H30</f>
        <v>113500</v>
      </c>
      <c r="J30" s="7">
        <f>F30-(G30+H30)</f>
        <v>1036500</v>
      </c>
      <c r="K30" s="3" t="str">
        <f>IF(J30&lt;=J$123,"*","")</f>
        <v>*</v>
      </c>
    </row>
    <row r="31" spans="1:11" x14ac:dyDescent="0.35">
      <c r="A31" s="1" t="s">
        <v>295</v>
      </c>
      <c r="B31" s="1" t="s">
        <v>131</v>
      </c>
      <c r="C31" s="1" t="s">
        <v>12</v>
      </c>
      <c r="D31" s="1" t="s">
        <v>99</v>
      </c>
      <c r="E31" s="2">
        <v>33124</v>
      </c>
      <c r="F31" s="7">
        <v>1125000</v>
      </c>
      <c r="G31" s="7">
        <f>F31*0.09</f>
        <v>101250</v>
      </c>
      <c r="H31" s="7">
        <f>IF(F31&gt;950000,(F31-950000)*0.05,0)</f>
        <v>8750</v>
      </c>
      <c r="I31" s="7">
        <f>G31+H31</f>
        <v>110000</v>
      </c>
      <c r="J31" s="7">
        <f>F31-(G31+H31)</f>
        <v>1015000</v>
      </c>
      <c r="K31" s="3" t="str">
        <f>IF(J31&lt;=J$123,"*","")</f>
        <v>*</v>
      </c>
    </row>
    <row r="32" spans="1:11" x14ac:dyDescent="0.35">
      <c r="A32" s="1" t="s">
        <v>222</v>
      </c>
      <c r="B32" s="1" t="s">
        <v>151</v>
      </c>
      <c r="C32" s="1" t="s">
        <v>22</v>
      </c>
      <c r="D32" s="1" t="s">
        <v>161</v>
      </c>
      <c r="E32" s="2">
        <v>32445</v>
      </c>
      <c r="F32" s="7">
        <v>1750000</v>
      </c>
      <c r="G32" s="7">
        <f>F32*0.09</f>
        <v>157500</v>
      </c>
      <c r="H32" s="7">
        <f>IF(F32&gt;950000,(F32-950000)*0.05,0)</f>
        <v>40000</v>
      </c>
      <c r="I32" s="7">
        <f>G32+H32</f>
        <v>197500</v>
      </c>
      <c r="J32" s="7">
        <f>F32-(G32+H32)</f>
        <v>1552500</v>
      </c>
      <c r="K32" s="3" t="str">
        <f>IF(J32&lt;=J$123,"*","")</f>
        <v/>
      </c>
    </row>
    <row r="33" spans="1:11" x14ac:dyDescent="0.35">
      <c r="A33" s="1" t="s">
        <v>296</v>
      </c>
      <c r="B33" s="1" t="s">
        <v>70</v>
      </c>
      <c r="C33" s="1" t="s">
        <v>8</v>
      </c>
      <c r="D33" s="1" t="s">
        <v>162</v>
      </c>
      <c r="E33" s="2">
        <v>32758</v>
      </c>
      <c r="F33" s="7">
        <v>2375000</v>
      </c>
      <c r="G33" s="7">
        <f>F33*0.09</f>
        <v>213750</v>
      </c>
      <c r="H33" s="7">
        <f>IF(F33&gt;950000,(F33-950000)*0.05,0)</f>
        <v>71250</v>
      </c>
      <c r="I33" s="7">
        <f>G33+H33</f>
        <v>285000</v>
      </c>
      <c r="J33" s="7">
        <f>F33-(G33+H33)</f>
        <v>2090000</v>
      </c>
      <c r="K33" s="3" t="str">
        <f>IF(J33&lt;=J$123,"*","")</f>
        <v/>
      </c>
    </row>
    <row r="34" spans="1:11" x14ac:dyDescent="0.35">
      <c r="A34" s="1" t="s">
        <v>310</v>
      </c>
      <c r="B34" s="1" t="s">
        <v>72</v>
      </c>
      <c r="C34" s="1" t="s">
        <v>3</v>
      </c>
      <c r="D34" s="1" t="s">
        <v>99</v>
      </c>
      <c r="E34" s="2">
        <v>34517</v>
      </c>
      <c r="F34" s="7">
        <v>600000</v>
      </c>
      <c r="G34" s="7">
        <f>F34*0.09</f>
        <v>54000</v>
      </c>
      <c r="H34" s="7">
        <f>IF(F34&gt;950000,(F34-950000)*0.05,0)</f>
        <v>0</v>
      </c>
      <c r="I34" s="7">
        <f>G34+H34</f>
        <v>54000</v>
      </c>
      <c r="J34" s="7">
        <f>F34-(G34+H34)</f>
        <v>546000</v>
      </c>
      <c r="K34" s="3" t="str">
        <f>IF(J34&lt;=J$123,"*","")</f>
        <v>*</v>
      </c>
    </row>
    <row r="35" spans="1:11" x14ac:dyDescent="0.35">
      <c r="A35" s="1" t="s">
        <v>226</v>
      </c>
      <c r="B35" s="1" t="s">
        <v>14</v>
      </c>
      <c r="C35" s="1" t="s">
        <v>154</v>
      </c>
      <c r="D35" s="1" t="s">
        <v>116</v>
      </c>
      <c r="E35" s="2">
        <v>33488</v>
      </c>
      <c r="F35" s="7">
        <v>1625000</v>
      </c>
      <c r="G35" s="7">
        <f>F35*0.09</f>
        <v>146250</v>
      </c>
      <c r="H35" s="7">
        <f>IF(F35&gt;950000,(F35-950000)*0.05,0)</f>
        <v>33750</v>
      </c>
      <c r="I35" s="7">
        <f>G35+H35</f>
        <v>180000</v>
      </c>
      <c r="J35" s="7">
        <f>F35-(G35+H35)</f>
        <v>1445000</v>
      </c>
      <c r="K35" s="3" t="str">
        <f>IF(J35&lt;=J$123,"*","")</f>
        <v/>
      </c>
    </row>
    <row r="36" spans="1:11" x14ac:dyDescent="0.35">
      <c r="A36" s="1" t="s">
        <v>248</v>
      </c>
      <c r="B36" s="1" t="s">
        <v>16</v>
      </c>
      <c r="C36" s="1" t="s">
        <v>22</v>
      </c>
      <c r="D36" s="1" t="s">
        <v>11</v>
      </c>
      <c r="E36" s="2">
        <v>33571</v>
      </c>
      <c r="F36" s="7">
        <v>1150000</v>
      </c>
      <c r="G36" s="7">
        <f>F36*0.09</f>
        <v>103500</v>
      </c>
      <c r="H36" s="7">
        <f>IF(F36&gt;950000,(F36-950000)*0.05,0)</f>
        <v>10000</v>
      </c>
      <c r="I36" s="7">
        <f>G36+H36</f>
        <v>113500</v>
      </c>
      <c r="J36" s="7">
        <f>F36-(G36+H36)</f>
        <v>1036500</v>
      </c>
      <c r="K36" s="3" t="str">
        <f>IF(J36&lt;=J$123,"*","")</f>
        <v>*</v>
      </c>
    </row>
    <row r="37" spans="1:11" x14ac:dyDescent="0.35">
      <c r="A37" s="1" t="s">
        <v>231</v>
      </c>
      <c r="B37" s="1" t="s">
        <v>16</v>
      </c>
      <c r="C37" s="1" t="s">
        <v>115</v>
      </c>
      <c r="D37" s="1" t="s">
        <v>18</v>
      </c>
      <c r="E37" s="2">
        <v>33820</v>
      </c>
      <c r="F37" s="7">
        <v>2425000</v>
      </c>
      <c r="G37" s="7">
        <f>F37*0.09</f>
        <v>218250</v>
      </c>
      <c r="H37" s="7">
        <f>IF(F37&gt;950000,(F37-950000)*0.05,0)</f>
        <v>73750</v>
      </c>
      <c r="I37" s="7">
        <f>G37+H37</f>
        <v>292000</v>
      </c>
      <c r="J37" s="7">
        <f>F37-(G37+H37)</f>
        <v>2133000</v>
      </c>
      <c r="K37" s="3" t="str">
        <f>IF(J37&lt;=J$123,"*","")</f>
        <v/>
      </c>
    </row>
    <row r="38" spans="1:11" x14ac:dyDescent="0.35">
      <c r="A38" s="1" t="s">
        <v>284</v>
      </c>
      <c r="B38" s="1" t="s">
        <v>152</v>
      </c>
      <c r="C38" s="1" t="s">
        <v>5</v>
      </c>
      <c r="D38" s="1" t="s">
        <v>184</v>
      </c>
      <c r="E38" s="2">
        <v>33094</v>
      </c>
      <c r="F38" s="7">
        <v>700000</v>
      </c>
      <c r="G38" s="7">
        <f>F38*0.09</f>
        <v>63000</v>
      </c>
      <c r="H38" s="7">
        <f>IF(F38&gt;950000,(F38-950000)*0.05,0)</f>
        <v>0</v>
      </c>
      <c r="I38" s="7">
        <f>G38+H38</f>
        <v>63000</v>
      </c>
      <c r="J38" s="7">
        <f>F38-(G38+H38)</f>
        <v>637000</v>
      </c>
      <c r="K38" s="3" t="str">
        <f>IF(J38&lt;=J$123,"*","")</f>
        <v>*</v>
      </c>
    </row>
    <row r="39" spans="1:11" x14ac:dyDescent="0.35">
      <c r="A39" s="1" t="s">
        <v>200</v>
      </c>
      <c r="B39" s="1" t="s">
        <v>104</v>
      </c>
      <c r="C39" s="1" t="s">
        <v>17</v>
      </c>
      <c r="D39" s="1" t="s">
        <v>35</v>
      </c>
      <c r="E39" s="2">
        <v>34645</v>
      </c>
      <c r="F39" s="7">
        <v>2500000</v>
      </c>
      <c r="G39" s="7">
        <f>F39*0.09</f>
        <v>225000</v>
      </c>
      <c r="H39" s="7">
        <f>IF(F39&gt;950000,(F39-950000)*0.05,0)</f>
        <v>77500</v>
      </c>
      <c r="I39" s="7">
        <f>G39+H39</f>
        <v>302500</v>
      </c>
      <c r="J39" s="7">
        <f>F39-(G39+H39)</f>
        <v>2197500</v>
      </c>
      <c r="K39" s="3" t="str">
        <f>IF(J39&lt;=J$123,"*","")</f>
        <v/>
      </c>
    </row>
    <row r="40" spans="1:11" x14ac:dyDescent="0.35">
      <c r="A40" s="1" t="s">
        <v>228</v>
      </c>
      <c r="B40" s="1" t="s">
        <v>132</v>
      </c>
      <c r="C40" s="1" t="s">
        <v>129</v>
      </c>
      <c r="D40" s="1" t="s">
        <v>173</v>
      </c>
      <c r="E40" s="2">
        <v>34490</v>
      </c>
      <c r="F40" s="7">
        <v>1500000</v>
      </c>
      <c r="G40" s="7">
        <f>F40*0.09</f>
        <v>135000</v>
      </c>
      <c r="H40" s="7">
        <f>IF(F40&gt;950000,(F40-950000)*0.05,0)</f>
        <v>27500</v>
      </c>
      <c r="I40" s="7">
        <f>G40+H40</f>
        <v>162500</v>
      </c>
      <c r="J40" s="7">
        <f>F40-(G40+H40)</f>
        <v>1337500</v>
      </c>
      <c r="K40" s="3" t="str">
        <f>IF(J40&lt;=J$123,"*","")</f>
        <v>*</v>
      </c>
    </row>
    <row r="41" spans="1:11" x14ac:dyDescent="0.35">
      <c r="A41" s="1" t="s">
        <v>297</v>
      </c>
      <c r="B41" s="1" t="s">
        <v>75</v>
      </c>
      <c r="C41" s="1" t="s">
        <v>57</v>
      </c>
      <c r="D41" s="1" t="s">
        <v>172</v>
      </c>
      <c r="E41" s="2">
        <v>33320</v>
      </c>
      <c r="F41" s="7">
        <v>1875000</v>
      </c>
      <c r="G41" s="7">
        <f>F41*0.09</f>
        <v>168750</v>
      </c>
      <c r="H41" s="7">
        <f>IF(F41&gt;950000,(F41-950000)*0.05,0)</f>
        <v>46250</v>
      </c>
      <c r="I41" s="7">
        <f>G41+H41</f>
        <v>215000</v>
      </c>
      <c r="J41" s="7">
        <f>F41-(G41+H41)</f>
        <v>1660000</v>
      </c>
      <c r="K41" s="3" t="str">
        <f>IF(J41&lt;=J$123,"*","")</f>
        <v/>
      </c>
    </row>
    <row r="42" spans="1:11" x14ac:dyDescent="0.35">
      <c r="A42" s="1" t="s">
        <v>216</v>
      </c>
      <c r="B42" s="1" t="s">
        <v>76</v>
      </c>
      <c r="C42" s="1" t="s">
        <v>3</v>
      </c>
      <c r="D42" s="1" t="s">
        <v>166</v>
      </c>
      <c r="E42" s="2">
        <v>32322</v>
      </c>
      <c r="F42" s="7">
        <v>1225000</v>
      </c>
      <c r="G42" s="7">
        <f>F42*0.09</f>
        <v>110250</v>
      </c>
      <c r="H42" s="7">
        <f>IF(F42&gt;950000,(F42-950000)*0.05,0)</f>
        <v>13750</v>
      </c>
      <c r="I42" s="7">
        <f>G42+H42</f>
        <v>124000</v>
      </c>
      <c r="J42" s="7">
        <f>F42-(G42+H42)</f>
        <v>1101000</v>
      </c>
      <c r="K42" s="3" t="str">
        <f>IF(J42&lt;=J$123,"*","")</f>
        <v>*</v>
      </c>
    </row>
    <row r="43" spans="1:11" x14ac:dyDescent="0.35">
      <c r="A43" s="1" t="s">
        <v>233</v>
      </c>
      <c r="B43" s="1" t="s">
        <v>76</v>
      </c>
      <c r="C43" s="1" t="s">
        <v>41</v>
      </c>
      <c r="D43" s="1" t="s">
        <v>161</v>
      </c>
      <c r="E43" s="2">
        <v>33087</v>
      </c>
      <c r="F43" s="7">
        <v>1425000</v>
      </c>
      <c r="G43" s="7">
        <f>F43*0.09</f>
        <v>128250</v>
      </c>
      <c r="H43" s="7">
        <f>IF(F43&gt;950000,(F43-950000)*0.05,0)</f>
        <v>23750</v>
      </c>
      <c r="I43" s="7">
        <f>G43+H43</f>
        <v>152000</v>
      </c>
      <c r="J43" s="7">
        <f>F43-(G43+H43)</f>
        <v>1273000</v>
      </c>
      <c r="K43" s="3" t="str">
        <f>IF(J43&lt;=J$123,"*","")</f>
        <v>*</v>
      </c>
    </row>
    <row r="44" spans="1:11" x14ac:dyDescent="0.35">
      <c r="A44" s="1" t="s">
        <v>220</v>
      </c>
      <c r="B44" s="1" t="s">
        <v>76</v>
      </c>
      <c r="C44" s="1" t="s">
        <v>10</v>
      </c>
      <c r="D44" s="1" t="s">
        <v>50</v>
      </c>
      <c r="E44" s="2">
        <v>33960</v>
      </c>
      <c r="F44" s="7">
        <v>975000</v>
      </c>
      <c r="G44" s="7">
        <f>F44*0.09</f>
        <v>87750</v>
      </c>
      <c r="H44" s="7">
        <f>IF(F44&gt;950000,(F44-950000)*0.05,0)</f>
        <v>1250</v>
      </c>
      <c r="I44" s="7">
        <f>G44+H44</f>
        <v>89000</v>
      </c>
      <c r="J44" s="7">
        <f>F44-(G44+H44)</f>
        <v>886000</v>
      </c>
      <c r="K44" s="3" t="str">
        <f>IF(J44&lt;=J$123,"*","")</f>
        <v>*</v>
      </c>
    </row>
    <row r="45" spans="1:11" x14ac:dyDescent="0.35">
      <c r="A45" s="1" t="s">
        <v>224</v>
      </c>
      <c r="B45" s="1" t="s">
        <v>135</v>
      </c>
      <c r="C45" s="1" t="s">
        <v>17</v>
      </c>
      <c r="D45" s="1" t="s">
        <v>113</v>
      </c>
      <c r="E45" s="2">
        <v>33422</v>
      </c>
      <c r="F45" s="7">
        <v>2125000</v>
      </c>
      <c r="G45" s="7">
        <f>F45*0.09</f>
        <v>191250</v>
      </c>
      <c r="H45" s="7">
        <f>IF(F45&gt;950000,(F45-950000)*0.05,0)</f>
        <v>58750</v>
      </c>
      <c r="I45" s="7">
        <f>G45+H45</f>
        <v>250000</v>
      </c>
      <c r="J45" s="7">
        <f>F45-(G45+H45)</f>
        <v>1875000</v>
      </c>
      <c r="K45" s="3" t="str">
        <f>IF(J45&lt;=J$123,"*","")</f>
        <v/>
      </c>
    </row>
    <row r="46" spans="1:11" x14ac:dyDescent="0.35">
      <c r="A46" s="1" t="s">
        <v>266</v>
      </c>
      <c r="B46" s="1" t="s">
        <v>19</v>
      </c>
      <c r="C46" s="1" t="s">
        <v>29</v>
      </c>
      <c r="D46" s="1" t="s">
        <v>66</v>
      </c>
      <c r="E46" s="2">
        <v>33673</v>
      </c>
      <c r="F46" s="7">
        <v>1225000</v>
      </c>
      <c r="G46" s="7">
        <f>F46*0.09</f>
        <v>110250</v>
      </c>
      <c r="H46" s="7">
        <f>IF(F46&gt;950000,(F46-950000)*0.05,0)</f>
        <v>13750</v>
      </c>
      <c r="I46" s="7">
        <f>G46+H46</f>
        <v>124000</v>
      </c>
      <c r="J46" s="7">
        <f>F46-(G46+H46)</f>
        <v>1101000</v>
      </c>
      <c r="K46" s="3" t="str">
        <f>IF(J46&lt;=J$123,"*","")</f>
        <v>*</v>
      </c>
    </row>
    <row r="47" spans="1:11" x14ac:dyDescent="0.35">
      <c r="A47" s="1" t="s">
        <v>234</v>
      </c>
      <c r="B47" s="1" t="s">
        <v>21</v>
      </c>
      <c r="C47" s="1" t="s">
        <v>32</v>
      </c>
      <c r="D47" s="1" t="s">
        <v>118</v>
      </c>
      <c r="E47" s="2">
        <v>32789</v>
      </c>
      <c r="F47" s="7">
        <v>2300000</v>
      </c>
      <c r="G47" s="7">
        <f>F47*0.09</f>
        <v>207000</v>
      </c>
      <c r="H47" s="7">
        <f>IF(F47&gt;950000,(F47-950000)*0.05,0)</f>
        <v>67500</v>
      </c>
      <c r="I47" s="7">
        <f>G47+H47</f>
        <v>274500</v>
      </c>
      <c r="J47" s="7">
        <f>F47-(G47+H47)</f>
        <v>2025500</v>
      </c>
      <c r="K47" s="3" t="str">
        <f>IF(J47&lt;=J$123,"*","")</f>
        <v/>
      </c>
    </row>
    <row r="48" spans="1:11" x14ac:dyDescent="0.35">
      <c r="A48" s="1" t="s">
        <v>267</v>
      </c>
      <c r="B48" s="1" t="s">
        <v>21</v>
      </c>
      <c r="C48" s="1" t="s">
        <v>26</v>
      </c>
      <c r="D48" s="1" t="s">
        <v>156</v>
      </c>
      <c r="E48" s="2">
        <v>34003</v>
      </c>
      <c r="F48" s="7">
        <v>600000</v>
      </c>
      <c r="G48" s="7">
        <f>F48*0.09</f>
        <v>54000</v>
      </c>
      <c r="H48" s="7">
        <f>IF(F48&gt;950000,(F48-950000)*0.05,0)</f>
        <v>0</v>
      </c>
      <c r="I48" s="7">
        <f>G48+H48</f>
        <v>54000</v>
      </c>
      <c r="J48" s="7">
        <f>F48-(G48+H48)</f>
        <v>546000</v>
      </c>
      <c r="K48" s="3" t="str">
        <f>IF(J48&lt;=J$123,"*","")</f>
        <v>*</v>
      </c>
    </row>
    <row r="49" spans="1:11" x14ac:dyDescent="0.35">
      <c r="A49" s="1" t="s">
        <v>205</v>
      </c>
      <c r="B49" s="1" t="s">
        <v>137</v>
      </c>
      <c r="C49" s="1" t="s">
        <v>154</v>
      </c>
      <c r="D49" s="1" t="s">
        <v>163</v>
      </c>
      <c r="E49" s="2">
        <v>33038</v>
      </c>
      <c r="F49" s="7">
        <v>975000</v>
      </c>
      <c r="G49" s="7">
        <f>F49*0.09</f>
        <v>87750</v>
      </c>
      <c r="H49" s="7">
        <f>IF(F49&gt;950000,(F49-950000)*0.05,0)</f>
        <v>1250</v>
      </c>
      <c r="I49" s="7">
        <f>G49+H49</f>
        <v>89000</v>
      </c>
      <c r="J49" s="7">
        <f>F49-(G49+H49)</f>
        <v>886000</v>
      </c>
      <c r="K49" s="3" t="str">
        <f>IF(J49&lt;=J$123,"*","")</f>
        <v>*</v>
      </c>
    </row>
    <row r="50" spans="1:11" x14ac:dyDescent="0.35">
      <c r="A50" s="1" t="s">
        <v>291</v>
      </c>
      <c r="B50" s="1" t="s">
        <v>77</v>
      </c>
      <c r="C50" s="1" t="s">
        <v>19</v>
      </c>
      <c r="D50" s="1" t="s">
        <v>33</v>
      </c>
      <c r="E50" s="2">
        <v>32855</v>
      </c>
      <c r="F50" s="7">
        <v>2200000</v>
      </c>
      <c r="G50" s="7">
        <f>F50*0.09</f>
        <v>198000</v>
      </c>
      <c r="H50" s="7">
        <f>IF(F50&gt;950000,(F50-950000)*0.05,0)</f>
        <v>62500</v>
      </c>
      <c r="I50" s="7">
        <f>G50+H50</f>
        <v>260500</v>
      </c>
      <c r="J50" s="7">
        <f>F50-(G50+H50)</f>
        <v>1939500</v>
      </c>
      <c r="K50" s="3" t="str">
        <f>IF(J50&lt;=J$123,"*","")</f>
        <v/>
      </c>
    </row>
    <row r="51" spans="1:11" x14ac:dyDescent="0.35">
      <c r="A51" s="1" t="s">
        <v>270</v>
      </c>
      <c r="B51" s="1" t="s">
        <v>25</v>
      </c>
      <c r="C51" s="1" t="s">
        <v>31</v>
      </c>
      <c r="D51" s="1" t="s">
        <v>167</v>
      </c>
      <c r="E51" s="2">
        <v>33247</v>
      </c>
      <c r="F51" s="7">
        <v>1175000</v>
      </c>
      <c r="G51" s="7">
        <f>F51*0.09</f>
        <v>105750</v>
      </c>
      <c r="H51" s="7">
        <f>IF(F51&gt;950000,(F51-950000)*0.05,0)</f>
        <v>11250</v>
      </c>
      <c r="I51" s="7">
        <f>G51+H51</f>
        <v>117000</v>
      </c>
      <c r="J51" s="7">
        <f>F51-(G51+H51)</f>
        <v>1058000</v>
      </c>
      <c r="K51" s="3" t="str">
        <f>IF(J51&lt;=J$123,"*","")</f>
        <v>*</v>
      </c>
    </row>
    <row r="52" spans="1:11" x14ac:dyDescent="0.35">
      <c r="A52" s="1" t="s">
        <v>247</v>
      </c>
      <c r="B52" s="1" t="s">
        <v>79</v>
      </c>
      <c r="C52" s="1" t="s">
        <v>58</v>
      </c>
      <c r="D52" s="1" t="s">
        <v>4</v>
      </c>
      <c r="E52" s="2">
        <v>33055</v>
      </c>
      <c r="F52" s="7">
        <v>825000</v>
      </c>
      <c r="G52" s="7">
        <f>F52*0.09</f>
        <v>74250</v>
      </c>
      <c r="H52" s="7">
        <f>IF(F52&gt;950000,(F52-950000)*0.05,0)</f>
        <v>0</v>
      </c>
      <c r="I52" s="7">
        <f>G52+H52</f>
        <v>74250</v>
      </c>
      <c r="J52" s="7">
        <f>F52-(G52+H52)</f>
        <v>750750</v>
      </c>
      <c r="K52" s="3" t="str">
        <f>IF(J52&lt;=J$123,"*","")</f>
        <v>*</v>
      </c>
    </row>
    <row r="53" spans="1:11" x14ac:dyDescent="0.35">
      <c r="A53" s="1" t="s">
        <v>300</v>
      </c>
      <c r="B53" s="1" t="s">
        <v>79</v>
      </c>
      <c r="C53" s="1" t="s">
        <v>81</v>
      </c>
      <c r="D53" s="1" t="s">
        <v>23</v>
      </c>
      <c r="E53" s="2">
        <v>33618</v>
      </c>
      <c r="F53" s="7">
        <v>1425000</v>
      </c>
      <c r="G53" s="7">
        <f>F53*0.09</f>
        <v>128250</v>
      </c>
      <c r="H53" s="7">
        <f>IF(F53&gt;950000,(F53-950000)*0.05,0)</f>
        <v>23750</v>
      </c>
      <c r="I53" s="7">
        <f>G53+H53</f>
        <v>152000</v>
      </c>
      <c r="J53" s="7">
        <f>F53-(G53+H53)</f>
        <v>1273000</v>
      </c>
      <c r="K53" s="3" t="str">
        <f>IF(J53&lt;=J$123,"*","")</f>
        <v>*</v>
      </c>
    </row>
    <row r="54" spans="1:11" x14ac:dyDescent="0.35">
      <c r="A54" s="1" t="s">
        <v>213</v>
      </c>
      <c r="B54" s="1" t="s">
        <v>79</v>
      </c>
      <c r="C54" s="1" t="s">
        <v>52</v>
      </c>
      <c r="D54" s="1" t="s">
        <v>157</v>
      </c>
      <c r="E54" s="2">
        <v>34039</v>
      </c>
      <c r="F54" s="7">
        <v>1500000</v>
      </c>
      <c r="G54" s="7">
        <f>F54*0.09</f>
        <v>135000</v>
      </c>
      <c r="H54" s="7">
        <f>IF(F54&gt;950000,(F54-950000)*0.05,0)</f>
        <v>27500</v>
      </c>
      <c r="I54" s="7">
        <f>G54+H54</f>
        <v>162500</v>
      </c>
      <c r="J54" s="7">
        <f>F54-(G54+H54)</f>
        <v>1337500</v>
      </c>
      <c r="K54" s="3" t="str">
        <f>IF(J54&lt;=J$123,"*","")</f>
        <v>*</v>
      </c>
    </row>
    <row r="55" spans="1:11" x14ac:dyDescent="0.35">
      <c r="A55" s="1" t="s">
        <v>207</v>
      </c>
      <c r="B55" s="1" t="s">
        <v>79</v>
      </c>
      <c r="C55" s="1" t="s">
        <v>68</v>
      </c>
      <c r="D55" s="1" t="s">
        <v>178</v>
      </c>
      <c r="E55" s="2">
        <v>32828</v>
      </c>
      <c r="F55" s="7">
        <v>1350000</v>
      </c>
      <c r="G55" s="7">
        <f>F55*0.09</f>
        <v>121500</v>
      </c>
      <c r="H55" s="7">
        <f>IF(F55&gt;950000,(F55-950000)*0.05,0)</f>
        <v>20000</v>
      </c>
      <c r="I55" s="7">
        <f>G55+H55</f>
        <v>141500</v>
      </c>
      <c r="J55" s="7">
        <f>F55-(G55+H55)</f>
        <v>1208500</v>
      </c>
      <c r="K55" s="3" t="str">
        <f>IF(J55&lt;=J$123,"*","")</f>
        <v>*</v>
      </c>
    </row>
    <row r="56" spans="1:11" x14ac:dyDescent="0.35">
      <c r="A56" s="1" t="s">
        <v>304</v>
      </c>
      <c r="B56" s="1" t="s">
        <v>80</v>
      </c>
      <c r="C56" s="1" t="s">
        <v>109</v>
      </c>
      <c r="D56" s="1" t="s">
        <v>182</v>
      </c>
      <c r="E56" s="2">
        <v>32875</v>
      </c>
      <c r="F56" s="7">
        <v>975000</v>
      </c>
      <c r="G56" s="7">
        <f>F56*0.09</f>
        <v>87750</v>
      </c>
      <c r="H56" s="7">
        <f>IF(F56&gt;950000,(F56-950000)*0.05,0)</f>
        <v>1250</v>
      </c>
      <c r="I56" s="7">
        <f>G56+H56</f>
        <v>89000</v>
      </c>
      <c r="J56" s="7">
        <f>F56-(G56+H56)</f>
        <v>886000</v>
      </c>
      <c r="K56" s="3" t="str">
        <f>IF(J56&lt;=J$123,"*","")</f>
        <v>*</v>
      </c>
    </row>
    <row r="57" spans="1:11" x14ac:dyDescent="0.35">
      <c r="A57" s="1" t="s">
        <v>209</v>
      </c>
      <c r="B57" s="1" t="s">
        <v>83</v>
      </c>
      <c r="C57" s="1" t="s">
        <v>34</v>
      </c>
      <c r="D57" s="1" t="s">
        <v>128</v>
      </c>
      <c r="E57" s="2">
        <v>32300</v>
      </c>
      <c r="F57" s="7">
        <v>1500000</v>
      </c>
      <c r="G57" s="7">
        <f>F57*0.09</f>
        <v>135000</v>
      </c>
      <c r="H57" s="7">
        <f>IF(F57&gt;950000,(F57-950000)*0.05,0)</f>
        <v>27500</v>
      </c>
      <c r="I57" s="7">
        <f>G57+H57</f>
        <v>162500</v>
      </c>
      <c r="J57" s="7">
        <f>F57-(G57+H57)</f>
        <v>1337500</v>
      </c>
      <c r="K57" s="3" t="str">
        <f>IF(J57&lt;=J$123,"*","")</f>
        <v>*</v>
      </c>
    </row>
    <row r="58" spans="1:11" x14ac:dyDescent="0.35">
      <c r="A58" s="1" t="s">
        <v>245</v>
      </c>
      <c r="B58" s="1" t="s">
        <v>58</v>
      </c>
      <c r="C58" s="1" t="s">
        <v>43</v>
      </c>
      <c r="D58" s="1" t="s">
        <v>168</v>
      </c>
      <c r="E58" s="2">
        <v>34370</v>
      </c>
      <c r="F58" s="7">
        <v>900000</v>
      </c>
      <c r="G58" s="7">
        <f>F58*0.09</f>
        <v>81000</v>
      </c>
      <c r="H58" s="7">
        <f>IF(F58&gt;950000,(F58-950000)*0.05,0)</f>
        <v>0</v>
      </c>
      <c r="I58" s="7">
        <f>G58+H58</f>
        <v>81000</v>
      </c>
      <c r="J58" s="7">
        <f>F58-(G58+H58)</f>
        <v>819000</v>
      </c>
      <c r="K58" s="3" t="str">
        <f>IF(J58&lt;=J$123,"*","")</f>
        <v>*</v>
      </c>
    </row>
    <row r="59" spans="1:11" x14ac:dyDescent="0.35">
      <c r="A59" s="1" t="s">
        <v>280</v>
      </c>
      <c r="B59" s="1" t="s">
        <v>58</v>
      </c>
      <c r="C59" s="1" t="s">
        <v>49</v>
      </c>
      <c r="D59" s="1" t="s">
        <v>180</v>
      </c>
      <c r="E59" s="2">
        <v>33902</v>
      </c>
      <c r="F59" s="7">
        <v>1100000</v>
      </c>
      <c r="G59" s="7">
        <f>F59*0.09</f>
        <v>99000</v>
      </c>
      <c r="H59" s="7">
        <f>IF(F59&gt;950000,(F59-950000)*0.05,0)</f>
        <v>7500</v>
      </c>
      <c r="I59" s="7">
        <f>G59+H59</f>
        <v>106500</v>
      </c>
      <c r="J59" s="7">
        <f>F59-(G59+H59)</f>
        <v>993500</v>
      </c>
      <c r="K59" s="3" t="str">
        <f>IF(J59&lt;=J$123,"*","")</f>
        <v>*</v>
      </c>
    </row>
    <row r="60" spans="1:11" x14ac:dyDescent="0.35">
      <c r="A60" s="1" t="s">
        <v>206</v>
      </c>
      <c r="B60" s="1" t="s">
        <v>58</v>
      </c>
      <c r="C60" s="1" t="s">
        <v>6</v>
      </c>
      <c r="D60" s="1" t="s">
        <v>175</v>
      </c>
      <c r="E60" s="2">
        <v>33182</v>
      </c>
      <c r="F60" s="7">
        <v>1050000</v>
      </c>
      <c r="G60" s="7">
        <f>F60*0.09</f>
        <v>94500</v>
      </c>
      <c r="H60" s="7">
        <f>IF(F60&gt;950000,(F60-950000)*0.05,0)</f>
        <v>5000</v>
      </c>
      <c r="I60" s="7">
        <f>G60+H60</f>
        <v>99500</v>
      </c>
      <c r="J60" s="7">
        <f>F60-(G60+H60)</f>
        <v>950500</v>
      </c>
      <c r="K60" s="3" t="str">
        <f>IF(J60&lt;=J$123,"*","")</f>
        <v>*</v>
      </c>
    </row>
    <row r="61" spans="1:11" x14ac:dyDescent="0.35">
      <c r="A61" s="1" t="s">
        <v>255</v>
      </c>
      <c r="B61" s="1" t="s">
        <v>58</v>
      </c>
      <c r="C61" s="1" t="s">
        <v>96</v>
      </c>
      <c r="D61" s="1" t="s">
        <v>106</v>
      </c>
      <c r="E61" s="2">
        <v>33526</v>
      </c>
      <c r="F61" s="7">
        <v>2475000</v>
      </c>
      <c r="G61" s="7">
        <f>F61*0.09</f>
        <v>222750</v>
      </c>
      <c r="H61" s="7">
        <f>IF(F61&gt;950000,(F61-950000)*0.05,0)</f>
        <v>76250</v>
      </c>
      <c r="I61" s="7">
        <f>G61+H61</f>
        <v>299000</v>
      </c>
      <c r="J61" s="7">
        <f>F61-(G61+H61)</f>
        <v>2176000</v>
      </c>
      <c r="K61" s="3" t="str">
        <f>IF(J61&lt;=J$123,"*","")</f>
        <v/>
      </c>
    </row>
    <row r="62" spans="1:11" x14ac:dyDescent="0.35">
      <c r="A62" s="1" t="s">
        <v>299</v>
      </c>
      <c r="B62" s="1" t="s">
        <v>58</v>
      </c>
      <c r="C62" s="1" t="s">
        <v>98</v>
      </c>
      <c r="D62" s="1" t="s">
        <v>155</v>
      </c>
      <c r="E62" s="2">
        <v>34059</v>
      </c>
      <c r="F62" s="7">
        <v>850000</v>
      </c>
      <c r="G62" s="7">
        <f>F62*0.09</f>
        <v>76500</v>
      </c>
      <c r="H62" s="7">
        <f>IF(F62&gt;950000,(F62-950000)*0.05,0)</f>
        <v>0</v>
      </c>
      <c r="I62" s="7">
        <f>G62+H62</f>
        <v>76500</v>
      </c>
      <c r="J62" s="7">
        <f>F62-(G62+H62)</f>
        <v>773500</v>
      </c>
      <c r="K62" s="3" t="str">
        <f>IF(J62&lt;=J$123,"*","")</f>
        <v>*</v>
      </c>
    </row>
    <row r="63" spans="1:11" x14ac:dyDescent="0.35">
      <c r="A63" s="1" t="s">
        <v>282</v>
      </c>
      <c r="B63" s="1" t="s">
        <v>58</v>
      </c>
      <c r="C63" s="1" t="s">
        <v>3</v>
      </c>
      <c r="D63" s="1" t="s">
        <v>157</v>
      </c>
      <c r="E63" s="2">
        <v>32918</v>
      </c>
      <c r="F63" s="7">
        <v>2000000</v>
      </c>
      <c r="G63" s="7">
        <f>F63*0.09</f>
        <v>180000</v>
      </c>
      <c r="H63" s="7">
        <f>IF(F63&gt;950000,(F63-950000)*0.05,0)</f>
        <v>52500</v>
      </c>
      <c r="I63" s="7">
        <f>G63+H63</f>
        <v>232500</v>
      </c>
      <c r="J63" s="7">
        <f>F63-(G63+H63)</f>
        <v>1767500</v>
      </c>
      <c r="K63" s="3" t="str">
        <f>IF(J63&lt;=J$123,"*","")</f>
        <v/>
      </c>
    </row>
    <row r="64" spans="1:11" x14ac:dyDescent="0.35">
      <c r="A64" s="1" t="s">
        <v>215</v>
      </c>
      <c r="B64" s="1" t="s">
        <v>58</v>
      </c>
      <c r="C64" s="1" t="s">
        <v>3</v>
      </c>
      <c r="D64" s="1" t="s">
        <v>174</v>
      </c>
      <c r="E64" s="2">
        <v>34080</v>
      </c>
      <c r="F64" s="7">
        <v>750000</v>
      </c>
      <c r="G64" s="7">
        <f>F64*0.09</f>
        <v>67500</v>
      </c>
      <c r="H64" s="7">
        <f>IF(F64&gt;950000,(F64-950000)*0.05,0)</f>
        <v>0</v>
      </c>
      <c r="I64" s="7">
        <f>G64+H64</f>
        <v>67500</v>
      </c>
      <c r="J64" s="7">
        <f>F64-(G64+H64)</f>
        <v>682500</v>
      </c>
      <c r="K64" s="3" t="str">
        <f>IF(J64&lt;=J$123,"*","")</f>
        <v>*</v>
      </c>
    </row>
    <row r="65" spans="1:11" x14ac:dyDescent="0.35">
      <c r="A65" s="1" t="s">
        <v>303</v>
      </c>
      <c r="B65" s="1" t="s">
        <v>28</v>
      </c>
      <c r="C65" s="1" t="s">
        <v>1</v>
      </c>
      <c r="D65" s="1" t="s">
        <v>18</v>
      </c>
      <c r="E65" s="2">
        <v>33595</v>
      </c>
      <c r="F65" s="7">
        <v>925000</v>
      </c>
      <c r="G65" s="7">
        <f>F65*0.09</f>
        <v>83250</v>
      </c>
      <c r="H65" s="7">
        <f>IF(F65&gt;950000,(F65-950000)*0.05,0)</f>
        <v>0</v>
      </c>
      <c r="I65" s="7">
        <f>G65+H65</f>
        <v>83250</v>
      </c>
      <c r="J65" s="7">
        <f>F65-(G65+H65)</f>
        <v>841750</v>
      </c>
      <c r="K65" s="3" t="str">
        <f>IF(J65&lt;=J$123,"*","")</f>
        <v>*</v>
      </c>
    </row>
    <row r="66" spans="1:11" x14ac:dyDescent="0.35">
      <c r="A66" s="1" t="s">
        <v>217</v>
      </c>
      <c r="B66" s="1" t="s">
        <v>141</v>
      </c>
      <c r="C66" s="1" t="s">
        <v>3</v>
      </c>
      <c r="D66" s="1" t="s">
        <v>23</v>
      </c>
      <c r="E66" s="2">
        <v>33884</v>
      </c>
      <c r="F66" s="7">
        <v>1600000</v>
      </c>
      <c r="G66" s="7">
        <f>F66*0.09</f>
        <v>144000</v>
      </c>
      <c r="H66" s="7">
        <f>IF(F66&gt;950000,(F66-950000)*0.05,0)</f>
        <v>32500</v>
      </c>
      <c r="I66" s="7">
        <f>G66+H66</f>
        <v>176500</v>
      </c>
      <c r="J66" s="7">
        <f>F66-(G66+H66)</f>
        <v>1423500</v>
      </c>
      <c r="K66" s="3" t="str">
        <f>IF(J66&lt;=J$123,"*","")</f>
        <v>*</v>
      </c>
    </row>
    <row r="67" spans="1:11" x14ac:dyDescent="0.35">
      <c r="A67" s="1" t="s">
        <v>201</v>
      </c>
      <c r="B67" s="1" t="s">
        <v>30</v>
      </c>
      <c r="C67" s="1" t="s">
        <v>78</v>
      </c>
      <c r="D67" s="1" t="s">
        <v>184</v>
      </c>
      <c r="E67" s="2">
        <v>34273</v>
      </c>
      <c r="F67" s="7">
        <v>600000</v>
      </c>
      <c r="G67" s="7">
        <f>F67*0.09</f>
        <v>54000</v>
      </c>
      <c r="H67" s="7">
        <f>IF(F67&gt;950000,(F67-950000)*0.05,0)</f>
        <v>0</v>
      </c>
      <c r="I67" s="7">
        <f>G67+H67</f>
        <v>54000</v>
      </c>
      <c r="J67" s="7">
        <f>F67-(G67+H67)</f>
        <v>546000</v>
      </c>
      <c r="K67" s="3" t="str">
        <f>IF(J67&lt;=J$123,"*","")</f>
        <v>*</v>
      </c>
    </row>
    <row r="68" spans="1:11" x14ac:dyDescent="0.35">
      <c r="A68" s="1" t="s">
        <v>237</v>
      </c>
      <c r="B68" s="1" t="s">
        <v>144</v>
      </c>
      <c r="C68" s="1" t="s">
        <v>73</v>
      </c>
      <c r="D68" s="1" t="s">
        <v>188</v>
      </c>
      <c r="E68" s="2">
        <v>32580</v>
      </c>
      <c r="F68" s="7">
        <v>1075000</v>
      </c>
      <c r="G68" s="7">
        <f>F68*0.09</f>
        <v>96750</v>
      </c>
      <c r="H68" s="7">
        <f>IF(F68&gt;950000,(F68-950000)*0.05,0)</f>
        <v>6250</v>
      </c>
      <c r="I68" s="7">
        <f>G68+H68</f>
        <v>103000</v>
      </c>
      <c r="J68" s="7">
        <f>F68-(G68+H68)</f>
        <v>972000</v>
      </c>
      <c r="K68" s="3" t="str">
        <f>IF(J68&lt;=J$123,"*","")</f>
        <v>*</v>
      </c>
    </row>
    <row r="69" spans="1:11" x14ac:dyDescent="0.35">
      <c r="A69" s="1" t="s">
        <v>223</v>
      </c>
      <c r="B69" s="1" t="s">
        <v>154</v>
      </c>
      <c r="C69" s="1" t="s">
        <v>40</v>
      </c>
      <c r="D69" s="1" t="s">
        <v>61</v>
      </c>
      <c r="E69" s="2">
        <v>34000</v>
      </c>
      <c r="F69" s="7">
        <v>700000</v>
      </c>
      <c r="G69" s="7">
        <f>F69*0.09</f>
        <v>63000</v>
      </c>
      <c r="H69" s="7">
        <f>IF(F69&gt;950000,(F69-950000)*0.05,0)</f>
        <v>0</v>
      </c>
      <c r="I69" s="7">
        <f>G69+H69</f>
        <v>63000</v>
      </c>
      <c r="J69" s="7">
        <f>F69-(G69+H69)</f>
        <v>637000</v>
      </c>
      <c r="K69" s="3" t="str">
        <f>IF(J69&lt;=J$123,"*","")</f>
        <v>*</v>
      </c>
    </row>
    <row r="70" spans="1:11" x14ac:dyDescent="0.35">
      <c r="A70" s="1" t="s">
        <v>210</v>
      </c>
      <c r="B70" s="1" t="s">
        <v>31</v>
      </c>
      <c r="C70" s="1" t="s">
        <v>46</v>
      </c>
      <c r="D70" s="1" t="s">
        <v>47</v>
      </c>
      <c r="E70" s="2">
        <v>34687</v>
      </c>
      <c r="F70" s="7">
        <v>2100000</v>
      </c>
      <c r="G70" s="7">
        <f>F70*0.09</f>
        <v>189000</v>
      </c>
      <c r="H70" s="7">
        <f>IF(F70&gt;950000,(F70-950000)*0.05,0)</f>
        <v>57500</v>
      </c>
      <c r="I70" s="7">
        <f>G70+H70</f>
        <v>246500</v>
      </c>
      <c r="J70" s="7">
        <f>F70-(G70+H70)</f>
        <v>1853500</v>
      </c>
      <c r="K70" s="3" t="str">
        <f>IF(J70&lt;=J$123,"*","")</f>
        <v/>
      </c>
    </row>
    <row r="71" spans="1:11" x14ac:dyDescent="0.35">
      <c r="A71" s="1" t="s">
        <v>283</v>
      </c>
      <c r="B71" s="1" t="s">
        <v>86</v>
      </c>
      <c r="C71" s="1" t="s">
        <v>6</v>
      </c>
      <c r="D71" s="1" t="s">
        <v>11</v>
      </c>
      <c r="E71" s="2">
        <v>34693</v>
      </c>
      <c r="F71" s="7">
        <v>2450000</v>
      </c>
      <c r="G71" s="7">
        <f>F71*0.09</f>
        <v>220500</v>
      </c>
      <c r="H71" s="7">
        <f>IF(F71&gt;950000,(F71-950000)*0.05,0)</f>
        <v>75000</v>
      </c>
      <c r="I71" s="7">
        <f>G71+H71</f>
        <v>295500</v>
      </c>
      <c r="J71" s="7">
        <f>F71-(G71+H71)</f>
        <v>2154500</v>
      </c>
      <c r="K71" s="3" t="str">
        <f>IF(J71&lt;=J$123,"*","")</f>
        <v/>
      </c>
    </row>
    <row r="72" spans="1:11" x14ac:dyDescent="0.35">
      <c r="A72" s="1" t="s">
        <v>249</v>
      </c>
      <c r="B72" s="1" t="s">
        <v>88</v>
      </c>
      <c r="C72" s="1" t="s">
        <v>65</v>
      </c>
      <c r="D72" s="1" t="s">
        <v>117</v>
      </c>
      <c r="E72" s="2">
        <v>34439</v>
      </c>
      <c r="F72" s="7">
        <v>2000000</v>
      </c>
      <c r="G72" s="7">
        <f>F72*0.09</f>
        <v>180000</v>
      </c>
      <c r="H72" s="7">
        <f>IF(F72&gt;950000,(F72-950000)*0.05,0)</f>
        <v>52500</v>
      </c>
      <c r="I72" s="7">
        <f>G72+H72</f>
        <v>232500</v>
      </c>
      <c r="J72" s="7">
        <f>F72-(G72+H72)</f>
        <v>1767500</v>
      </c>
      <c r="K72" s="3" t="str">
        <f>IF(J72&lt;=J$123,"*","")</f>
        <v/>
      </c>
    </row>
    <row r="73" spans="1:11" x14ac:dyDescent="0.35">
      <c r="A73" s="1" t="s">
        <v>306</v>
      </c>
      <c r="B73" s="1" t="s">
        <v>88</v>
      </c>
      <c r="C73" s="1" t="s">
        <v>142</v>
      </c>
      <c r="D73" s="1" t="s">
        <v>187</v>
      </c>
      <c r="E73" s="2">
        <v>32195</v>
      </c>
      <c r="F73" s="7">
        <v>1150000</v>
      </c>
      <c r="G73" s="7">
        <f>F73*0.09</f>
        <v>103500</v>
      </c>
      <c r="H73" s="7">
        <f>IF(F73&gt;950000,(F73-950000)*0.05,0)</f>
        <v>10000</v>
      </c>
      <c r="I73" s="7">
        <f>G73+H73</f>
        <v>113500</v>
      </c>
      <c r="J73" s="7">
        <f>F73-(G73+H73)</f>
        <v>1036500</v>
      </c>
      <c r="K73" s="3" t="str">
        <f>IF(J73&lt;=J$123,"*","")</f>
        <v>*</v>
      </c>
    </row>
    <row r="74" spans="1:11" x14ac:dyDescent="0.35">
      <c r="A74" s="1" t="s">
        <v>244</v>
      </c>
      <c r="B74" s="1" t="s">
        <v>90</v>
      </c>
      <c r="C74" s="1" t="s">
        <v>24</v>
      </c>
      <c r="D74" s="1" t="s">
        <v>116</v>
      </c>
      <c r="E74" s="2">
        <v>34381</v>
      </c>
      <c r="F74" s="7">
        <v>775000</v>
      </c>
      <c r="G74" s="7">
        <f>F74*0.09</f>
        <v>69750</v>
      </c>
      <c r="H74" s="7">
        <f>IF(F74&gt;950000,(F74-950000)*0.05,0)</f>
        <v>0</v>
      </c>
      <c r="I74" s="7">
        <f>G74+H74</f>
        <v>69750</v>
      </c>
      <c r="J74" s="7">
        <f>F74-(G74+H74)</f>
        <v>705250</v>
      </c>
      <c r="K74" s="3" t="str">
        <f>IF(J74&lt;=J$123,"*","")</f>
        <v>*</v>
      </c>
    </row>
    <row r="75" spans="1:11" x14ac:dyDescent="0.35">
      <c r="A75" s="1" t="s">
        <v>265</v>
      </c>
      <c r="B75" s="1" t="s">
        <v>91</v>
      </c>
      <c r="C75" s="1" t="s">
        <v>100</v>
      </c>
      <c r="D75" s="1" t="s">
        <v>59</v>
      </c>
      <c r="E75" s="2">
        <v>34573</v>
      </c>
      <c r="F75" s="7">
        <v>775000</v>
      </c>
      <c r="G75" s="7">
        <f>F75*0.09</f>
        <v>69750</v>
      </c>
      <c r="H75" s="7">
        <f>IF(F75&gt;950000,(F75-950000)*0.05,0)</f>
        <v>0</v>
      </c>
      <c r="I75" s="7">
        <f>G75+H75</f>
        <v>69750</v>
      </c>
      <c r="J75" s="7">
        <f>F75-(G75+H75)</f>
        <v>705250</v>
      </c>
      <c r="K75" s="3" t="str">
        <f>IF(J75&lt;=J$123,"*","")</f>
        <v>*</v>
      </c>
    </row>
    <row r="76" spans="1:11" x14ac:dyDescent="0.35">
      <c r="A76" s="1" t="s">
        <v>221</v>
      </c>
      <c r="B76" s="1" t="s">
        <v>91</v>
      </c>
      <c r="C76" s="1" t="s">
        <v>3</v>
      </c>
      <c r="D76" s="1" t="s">
        <v>130</v>
      </c>
      <c r="E76" s="2">
        <v>33760</v>
      </c>
      <c r="F76" s="7">
        <v>2300000</v>
      </c>
      <c r="G76" s="7">
        <f>F76*0.09</f>
        <v>207000</v>
      </c>
      <c r="H76" s="7">
        <f>IF(F76&gt;950000,(F76-950000)*0.05,0)</f>
        <v>67500</v>
      </c>
      <c r="I76" s="7">
        <f>G76+H76</f>
        <v>274500</v>
      </c>
      <c r="J76" s="7">
        <f>F76-(G76+H76)</f>
        <v>2025500</v>
      </c>
      <c r="K76" s="3" t="str">
        <f>IF(J76&lt;=J$123,"*","")</f>
        <v/>
      </c>
    </row>
    <row r="77" spans="1:11" x14ac:dyDescent="0.35">
      <c r="A77" s="1" t="s">
        <v>287</v>
      </c>
      <c r="B77" s="1" t="s">
        <v>6</v>
      </c>
      <c r="C77" s="1" t="s">
        <v>142</v>
      </c>
      <c r="D77" s="1" t="s">
        <v>176</v>
      </c>
      <c r="E77" s="2">
        <v>33719</v>
      </c>
      <c r="F77" s="7">
        <v>1200000</v>
      </c>
      <c r="G77" s="7">
        <f>F77*0.09</f>
        <v>108000</v>
      </c>
      <c r="H77" s="7">
        <f>IF(F77&gt;950000,(F77-950000)*0.05,0)</f>
        <v>12500</v>
      </c>
      <c r="I77" s="7">
        <f>G77+H77</f>
        <v>120500</v>
      </c>
      <c r="J77" s="7">
        <f>F77-(G77+H77)</f>
        <v>1079500</v>
      </c>
      <c r="K77" s="3" t="str">
        <f>IF(J77&lt;=J$123,"*","")</f>
        <v>*</v>
      </c>
    </row>
    <row r="78" spans="1:11" x14ac:dyDescent="0.35">
      <c r="A78" s="1" t="s">
        <v>268</v>
      </c>
      <c r="B78" s="1" t="s">
        <v>94</v>
      </c>
      <c r="C78" s="1" t="s">
        <v>149</v>
      </c>
      <c r="D78" s="1" t="s">
        <v>196</v>
      </c>
      <c r="E78" s="2">
        <v>33489</v>
      </c>
      <c r="F78" s="7">
        <v>850000</v>
      </c>
      <c r="G78" s="7">
        <f>F78*0.09</f>
        <v>76500</v>
      </c>
      <c r="H78" s="7">
        <f>IF(F78&gt;950000,(F78-950000)*0.05,0)</f>
        <v>0</v>
      </c>
      <c r="I78" s="7">
        <f>G78+H78</f>
        <v>76500</v>
      </c>
      <c r="J78" s="7">
        <f>F78-(G78+H78)</f>
        <v>773500</v>
      </c>
      <c r="K78" s="3" t="str">
        <f>IF(J78&lt;=J$123,"*","")</f>
        <v>*</v>
      </c>
    </row>
    <row r="79" spans="1:11" x14ac:dyDescent="0.35">
      <c r="A79" s="1" t="s">
        <v>229</v>
      </c>
      <c r="B79" s="1" t="s">
        <v>96</v>
      </c>
      <c r="C79" s="1" t="s">
        <v>49</v>
      </c>
      <c r="D79" s="1" t="s">
        <v>165</v>
      </c>
      <c r="E79" s="2">
        <v>33697</v>
      </c>
      <c r="F79" s="7">
        <v>2475000</v>
      </c>
      <c r="G79" s="7">
        <f>F79*0.09</f>
        <v>222750</v>
      </c>
      <c r="H79" s="7">
        <f>IF(F79&gt;950000,(F79-950000)*0.05,0)</f>
        <v>76250</v>
      </c>
      <c r="I79" s="7">
        <f>G79+H79</f>
        <v>299000</v>
      </c>
      <c r="J79" s="7">
        <f>F79-(G79+H79)</f>
        <v>2176000</v>
      </c>
      <c r="K79" s="3" t="str">
        <f>IF(J79&lt;=J$123,"*","")</f>
        <v/>
      </c>
    </row>
    <row r="80" spans="1:11" x14ac:dyDescent="0.35">
      <c r="A80" s="1" t="s">
        <v>250</v>
      </c>
      <c r="B80" s="1" t="s">
        <v>46</v>
      </c>
      <c r="C80" s="1" t="s">
        <v>58</v>
      </c>
      <c r="D80" s="1" t="s">
        <v>66</v>
      </c>
      <c r="E80" s="2">
        <v>34697</v>
      </c>
      <c r="F80" s="7">
        <v>1100000</v>
      </c>
      <c r="G80" s="7">
        <f>F80*0.09</f>
        <v>99000</v>
      </c>
      <c r="H80" s="7">
        <f>IF(F80&gt;950000,(F80-950000)*0.05,0)</f>
        <v>7500</v>
      </c>
      <c r="I80" s="7">
        <f>G80+H80</f>
        <v>106500</v>
      </c>
      <c r="J80" s="7">
        <f>F80-(G80+H80)</f>
        <v>993500</v>
      </c>
      <c r="K80" s="3" t="str">
        <f>IF(J80&lt;=J$123,"*","")</f>
        <v>*</v>
      </c>
    </row>
    <row r="81" spans="1:11" x14ac:dyDescent="0.35">
      <c r="A81" s="1" t="s">
        <v>272</v>
      </c>
      <c r="B81" s="1" t="s">
        <v>119</v>
      </c>
      <c r="C81" s="1" t="s">
        <v>71</v>
      </c>
      <c r="D81" s="1" t="s">
        <v>112</v>
      </c>
      <c r="E81" s="2">
        <v>34572</v>
      </c>
      <c r="F81" s="7">
        <v>1300000</v>
      </c>
      <c r="G81" s="7">
        <f>F81*0.09</f>
        <v>117000</v>
      </c>
      <c r="H81" s="7">
        <f>IF(F81&gt;950000,(F81-950000)*0.05,0)</f>
        <v>17500</v>
      </c>
      <c r="I81" s="7">
        <f>G81+H81</f>
        <v>134500</v>
      </c>
      <c r="J81" s="7">
        <f>F81-(G81+H81)</f>
        <v>1165500</v>
      </c>
      <c r="K81" s="3" t="str">
        <f>IF(J81&lt;=J$123,"*","")</f>
        <v>*</v>
      </c>
    </row>
    <row r="82" spans="1:11" x14ac:dyDescent="0.35">
      <c r="A82" s="1" t="s">
        <v>261</v>
      </c>
      <c r="B82" s="1" t="s">
        <v>34</v>
      </c>
      <c r="C82" s="1" t="s">
        <v>37</v>
      </c>
      <c r="D82" s="1" t="s">
        <v>18</v>
      </c>
      <c r="E82" s="2">
        <v>34310</v>
      </c>
      <c r="F82" s="7">
        <v>775000</v>
      </c>
      <c r="G82" s="7">
        <f>F82*0.09</f>
        <v>69750</v>
      </c>
      <c r="H82" s="7">
        <f>IF(F82&gt;950000,(F82-950000)*0.05,0)</f>
        <v>0</v>
      </c>
      <c r="I82" s="7">
        <f>G82+H82</f>
        <v>69750</v>
      </c>
      <c r="J82" s="7">
        <f>F82-(G82+H82)</f>
        <v>705250</v>
      </c>
      <c r="K82" s="3" t="str">
        <f>IF(J82&lt;=J$123,"*","")</f>
        <v>*</v>
      </c>
    </row>
    <row r="83" spans="1:11" x14ac:dyDescent="0.35">
      <c r="A83" s="1" t="s">
        <v>271</v>
      </c>
      <c r="B83" s="1" t="s">
        <v>34</v>
      </c>
      <c r="C83" s="1" t="s">
        <v>146</v>
      </c>
      <c r="D83" s="1" t="s">
        <v>113</v>
      </c>
      <c r="E83" s="2">
        <v>34175</v>
      </c>
      <c r="F83" s="7">
        <v>1500000</v>
      </c>
      <c r="G83" s="7">
        <f>F83*0.09</f>
        <v>135000</v>
      </c>
      <c r="H83" s="7">
        <f>IF(F83&gt;950000,(F83-950000)*0.05,0)</f>
        <v>27500</v>
      </c>
      <c r="I83" s="7">
        <f>G83+H83</f>
        <v>162500</v>
      </c>
      <c r="J83" s="7">
        <f>F83-(G83+H83)</f>
        <v>1337500</v>
      </c>
      <c r="K83" s="3" t="str">
        <f>IF(J83&lt;=J$123,"*","")</f>
        <v>*</v>
      </c>
    </row>
    <row r="84" spans="1:11" x14ac:dyDescent="0.35">
      <c r="A84" s="1" t="s">
        <v>199</v>
      </c>
      <c r="B84" s="1" t="s">
        <v>34</v>
      </c>
      <c r="C84" s="1" t="s">
        <v>138</v>
      </c>
      <c r="D84" s="1" t="s">
        <v>163</v>
      </c>
      <c r="E84" s="2">
        <v>33322</v>
      </c>
      <c r="F84" s="7">
        <v>800000</v>
      </c>
      <c r="G84" s="7">
        <f>F84*0.09</f>
        <v>72000</v>
      </c>
      <c r="H84" s="7">
        <f>IF(F84&gt;950000,(F84-950000)*0.05,0)</f>
        <v>0</v>
      </c>
      <c r="I84" s="7">
        <f>G84+H84</f>
        <v>72000</v>
      </c>
      <c r="J84" s="7">
        <f>F84-(G84+H84)</f>
        <v>728000</v>
      </c>
      <c r="K84" s="3" t="str">
        <f>IF(J84&lt;=J$123,"*","")</f>
        <v>*</v>
      </c>
    </row>
    <row r="85" spans="1:11" x14ac:dyDescent="0.35">
      <c r="A85" s="1" t="s">
        <v>286</v>
      </c>
      <c r="B85" s="1" t="s">
        <v>147</v>
      </c>
      <c r="C85" s="1" t="s">
        <v>62</v>
      </c>
      <c r="D85" s="1" t="s">
        <v>33</v>
      </c>
      <c r="E85" s="2">
        <v>33651</v>
      </c>
      <c r="F85" s="7">
        <v>1025000</v>
      </c>
      <c r="G85" s="7">
        <f>F85*0.09</f>
        <v>92250</v>
      </c>
      <c r="H85" s="7">
        <f>IF(F85&gt;950000,(F85-950000)*0.05,0)</f>
        <v>3750</v>
      </c>
      <c r="I85" s="7">
        <f>G85+H85</f>
        <v>96000</v>
      </c>
      <c r="J85" s="7">
        <f>F85-(G85+H85)</f>
        <v>929000</v>
      </c>
      <c r="K85" s="3" t="str">
        <f>IF(J85&lt;=J$123,"*","")</f>
        <v>*</v>
      </c>
    </row>
    <row r="86" spans="1:11" x14ac:dyDescent="0.35">
      <c r="A86" s="1" t="s">
        <v>263</v>
      </c>
      <c r="B86" s="1" t="s">
        <v>147</v>
      </c>
      <c r="C86" s="1" t="s">
        <v>145</v>
      </c>
      <c r="D86" s="1" t="s">
        <v>194</v>
      </c>
      <c r="E86" s="2">
        <v>34249</v>
      </c>
      <c r="F86" s="7">
        <v>2225000</v>
      </c>
      <c r="G86" s="7">
        <f>F86*0.09</f>
        <v>200250</v>
      </c>
      <c r="H86" s="7">
        <f>IF(F86&gt;950000,(F86-950000)*0.05,0)</f>
        <v>63750</v>
      </c>
      <c r="I86" s="7">
        <f>G86+H86</f>
        <v>264000</v>
      </c>
      <c r="J86" s="7">
        <f>F86-(G86+H86)</f>
        <v>1961000</v>
      </c>
      <c r="K86" s="3" t="str">
        <f>IF(J86&lt;=J$123,"*","")</f>
        <v/>
      </c>
    </row>
    <row r="87" spans="1:11" x14ac:dyDescent="0.35">
      <c r="A87" s="1" t="s">
        <v>252</v>
      </c>
      <c r="B87" s="1" t="s">
        <v>55</v>
      </c>
      <c r="C87" s="1" t="s">
        <v>115</v>
      </c>
      <c r="D87" s="1" t="s">
        <v>143</v>
      </c>
      <c r="E87" s="2">
        <v>33442</v>
      </c>
      <c r="F87" s="7">
        <v>2275000</v>
      </c>
      <c r="G87" s="7">
        <f>F87*0.09</f>
        <v>204750</v>
      </c>
      <c r="H87" s="7">
        <f>IF(F87&gt;950000,(F87-950000)*0.05,0)</f>
        <v>66250</v>
      </c>
      <c r="I87" s="7">
        <f>G87+H87</f>
        <v>271000</v>
      </c>
      <c r="J87" s="7">
        <f>F87-(G87+H87)</f>
        <v>2004000</v>
      </c>
      <c r="K87" s="3" t="str">
        <f>IF(J87&lt;=J$123,"*","")</f>
        <v/>
      </c>
    </row>
    <row r="88" spans="1:11" x14ac:dyDescent="0.35">
      <c r="A88" s="1" t="s">
        <v>313</v>
      </c>
      <c r="B88" s="1" t="s">
        <v>55</v>
      </c>
      <c r="C88" s="1" t="s">
        <v>19</v>
      </c>
      <c r="D88" s="1" t="s">
        <v>158</v>
      </c>
      <c r="E88" s="2">
        <v>32709</v>
      </c>
      <c r="F88" s="7">
        <v>1675000</v>
      </c>
      <c r="G88" s="7">
        <f>F88*0.09</f>
        <v>150750</v>
      </c>
      <c r="H88" s="7">
        <f>IF(F88&gt;950000,(F88-950000)*0.05,0)</f>
        <v>36250</v>
      </c>
      <c r="I88" s="7">
        <f>G88+H88</f>
        <v>187000</v>
      </c>
      <c r="J88" s="7">
        <f>F88-(G88+H88)</f>
        <v>1488000</v>
      </c>
      <c r="K88" s="3" t="str">
        <f>IF(J88&lt;=J$123,"*","")</f>
        <v/>
      </c>
    </row>
    <row r="89" spans="1:11" x14ac:dyDescent="0.35">
      <c r="A89" s="1" t="s">
        <v>219</v>
      </c>
      <c r="B89" s="1" t="s">
        <v>55</v>
      </c>
      <c r="C89" s="1" t="s">
        <v>6</v>
      </c>
      <c r="D89" s="1" t="s">
        <v>102</v>
      </c>
      <c r="E89" s="2">
        <v>33555</v>
      </c>
      <c r="F89" s="7">
        <v>625000</v>
      </c>
      <c r="G89" s="7">
        <f>F89*0.09</f>
        <v>56250</v>
      </c>
      <c r="H89" s="7">
        <f>IF(F89&gt;950000,(F89-950000)*0.05,0)</f>
        <v>0</v>
      </c>
      <c r="I89" s="7">
        <f>G89+H89</f>
        <v>56250</v>
      </c>
      <c r="J89" s="7">
        <f>F89-(G89+H89)</f>
        <v>568750</v>
      </c>
      <c r="K89" s="3" t="str">
        <f>IF(J89&lt;=J$123,"*","")</f>
        <v>*</v>
      </c>
    </row>
    <row r="90" spans="1:11" x14ac:dyDescent="0.35">
      <c r="A90" s="1" t="s">
        <v>254</v>
      </c>
      <c r="B90" s="1" t="s">
        <v>55</v>
      </c>
      <c r="C90" s="1" t="s">
        <v>52</v>
      </c>
      <c r="D90" s="1" t="s">
        <v>134</v>
      </c>
      <c r="E90" s="2">
        <v>33269</v>
      </c>
      <c r="F90" s="7">
        <v>625000</v>
      </c>
      <c r="G90" s="7">
        <f>F90*0.09</f>
        <v>56250</v>
      </c>
      <c r="H90" s="7">
        <f>IF(F90&gt;950000,(F90-950000)*0.05,0)</f>
        <v>0</v>
      </c>
      <c r="I90" s="7">
        <f>G90+H90</f>
        <v>56250</v>
      </c>
      <c r="J90" s="7">
        <f>F90-(G90+H90)</f>
        <v>568750</v>
      </c>
      <c r="K90" s="3" t="str">
        <f>IF(J90&lt;=J$123,"*","")</f>
        <v>*</v>
      </c>
    </row>
    <row r="91" spans="1:11" x14ac:dyDescent="0.35">
      <c r="A91" s="1" t="s">
        <v>204</v>
      </c>
      <c r="B91" s="1" t="s">
        <v>36</v>
      </c>
      <c r="C91" s="1" t="s">
        <v>148</v>
      </c>
      <c r="D91" s="1" t="s">
        <v>189</v>
      </c>
      <c r="E91" s="2">
        <v>32948</v>
      </c>
      <c r="F91" s="7">
        <v>2300000</v>
      </c>
      <c r="G91" s="7">
        <f>F91*0.09</f>
        <v>207000</v>
      </c>
      <c r="H91" s="7">
        <f>IF(F91&gt;950000,(F91-950000)*0.05,0)</f>
        <v>67500</v>
      </c>
      <c r="I91" s="7">
        <f>G91+H91</f>
        <v>274500</v>
      </c>
      <c r="J91" s="7">
        <f>F91-(G91+H91)</f>
        <v>2025500</v>
      </c>
      <c r="K91" s="3" t="str">
        <f>IF(J91&lt;=J$123,"*","")</f>
        <v/>
      </c>
    </row>
    <row r="92" spans="1:11" x14ac:dyDescent="0.35">
      <c r="A92" s="1" t="s">
        <v>227</v>
      </c>
      <c r="B92" s="1" t="s">
        <v>101</v>
      </c>
      <c r="C92" s="1" t="s">
        <v>115</v>
      </c>
      <c r="D92" s="1" t="s">
        <v>18</v>
      </c>
      <c r="E92" s="2">
        <v>32429</v>
      </c>
      <c r="F92" s="7">
        <v>625000</v>
      </c>
      <c r="G92" s="7">
        <f>F92*0.09</f>
        <v>56250</v>
      </c>
      <c r="H92" s="7">
        <f>IF(F92&gt;950000,(F92-950000)*0.05,0)</f>
        <v>0</v>
      </c>
      <c r="I92" s="7">
        <f>G92+H92</f>
        <v>56250</v>
      </c>
      <c r="J92" s="7">
        <f>F92-(G92+H92)</f>
        <v>568750</v>
      </c>
      <c r="K92" s="3" t="str">
        <f>IF(J92&lt;=J$123,"*","")</f>
        <v>*</v>
      </c>
    </row>
    <row r="93" spans="1:11" x14ac:dyDescent="0.35">
      <c r="A93" s="1" t="s">
        <v>275</v>
      </c>
      <c r="B93" s="1" t="s">
        <v>103</v>
      </c>
      <c r="C93" s="1" t="s">
        <v>120</v>
      </c>
      <c r="D93" s="1" t="s">
        <v>89</v>
      </c>
      <c r="E93" s="2">
        <v>34407</v>
      </c>
      <c r="F93" s="7">
        <v>2100000</v>
      </c>
      <c r="G93" s="7">
        <f>F93*0.09</f>
        <v>189000</v>
      </c>
      <c r="H93" s="7">
        <f>IF(F93&gt;950000,(F93-950000)*0.05,0)</f>
        <v>57500</v>
      </c>
      <c r="I93" s="7">
        <f>G93+H93</f>
        <v>246500</v>
      </c>
      <c r="J93" s="7">
        <f>F93-(G93+H93)</f>
        <v>1853500</v>
      </c>
      <c r="K93" s="3" t="str">
        <f>IF(J93&lt;=J$123,"*","")</f>
        <v/>
      </c>
    </row>
    <row r="94" spans="1:11" x14ac:dyDescent="0.35">
      <c r="A94" s="1" t="s">
        <v>264</v>
      </c>
      <c r="B94" s="1" t="s">
        <v>3</v>
      </c>
      <c r="C94" s="1" t="s">
        <v>5</v>
      </c>
      <c r="D94" s="1" t="s">
        <v>53</v>
      </c>
      <c r="E94" s="2">
        <v>34115</v>
      </c>
      <c r="F94" s="7">
        <v>1900000</v>
      </c>
      <c r="G94" s="7">
        <f>F94*0.09</f>
        <v>171000</v>
      </c>
      <c r="H94" s="7">
        <f>IF(F94&gt;950000,(F94-950000)*0.05,0)</f>
        <v>47500</v>
      </c>
      <c r="I94" s="7">
        <f>G94+H94</f>
        <v>218500</v>
      </c>
      <c r="J94" s="7">
        <f>F94-(G94+H94)</f>
        <v>1681500</v>
      </c>
      <c r="K94" s="3" t="str">
        <f>IF(J94&lt;=J$123,"*","")</f>
        <v/>
      </c>
    </row>
    <row r="95" spans="1:11" x14ac:dyDescent="0.35">
      <c r="A95" s="1" t="s">
        <v>218</v>
      </c>
      <c r="B95" s="1" t="s">
        <v>3</v>
      </c>
      <c r="C95" s="1" t="s">
        <v>81</v>
      </c>
      <c r="D95" s="1" t="s">
        <v>9</v>
      </c>
      <c r="E95" s="2">
        <v>34554</v>
      </c>
      <c r="F95" s="7">
        <v>625000</v>
      </c>
      <c r="G95" s="7">
        <f>F95*0.09</f>
        <v>56250</v>
      </c>
      <c r="H95" s="7">
        <f>IF(F95&gt;950000,(F95-950000)*0.05,0)</f>
        <v>0</v>
      </c>
      <c r="I95" s="7">
        <f>G95+H95</f>
        <v>56250</v>
      </c>
      <c r="J95" s="7">
        <f>F95-(G95+H95)</f>
        <v>568750</v>
      </c>
      <c r="K95" s="3" t="str">
        <f>IF(J95&lt;=J$123,"*","")</f>
        <v>*</v>
      </c>
    </row>
    <row r="96" spans="1:11" x14ac:dyDescent="0.35">
      <c r="A96" s="1" t="s">
        <v>278</v>
      </c>
      <c r="B96" s="1" t="s">
        <v>3</v>
      </c>
      <c r="C96" s="1" t="s">
        <v>146</v>
      </c>
      <c r="D96" s="1" t="s">
        <v>18</v>
      </c>
      <c r="E96" s="2">
        <v>34341</v>
      </c>
      <c r="F96" s="7">
        <v>2275000</v>
      </c>
      <c r="G96" s="7">
        <f>F96*0.09</f>
        <v>204750</v>
      </c>
      <c r="H96" s="7">
        <f>IF(F96&gt;950000,(F96-950000)*0.05,0)</f>
        <v>66250</v>
      </c>
      <c r="I96" s="7">
        <f>G96+H96</f>
        <v>271000</v>
      </c>
      <c r="J96" s="7">
        <f>F96-(G96+H96)</f>
        <v>2004000</v>
      </c>
      <c r="K96" s="3" t="str">
        <f>IF(J96&lt;=J$123,"*","")</f>
        <v/>
      </c>
    </row>
    <row r="97" spans="1:11" x14ac:dyDescent="0.35">
      <c r="A97" s="1" t="s">
        <v>289</v>
      </c>
      <c r="B97" s="1" t="s">
        <v>3</v>
      </c>
      <c r="C97" s="1" t="s">
        <v>48</v>
      </c>
      <c r="D97" s="1" t="s">
        <v>33</v>
      </c>
      <c r="E97" s="2">
        <v>32972</v>
      </c>
      <c r="F97" s="7">
        <v>2375000</v>
      </c>
      <c r="G97" s="7">
        <f>F97*0.09</f>
        <v>213750</v>
      </c>
      <c r="H97" s="7">
        <f>IF(F97&gt;950000,(F97-950000)*0.05,0)</f>
        <v>71250</v>
      </c>
      <c r="I97" s="7">
        <f>G97+H97</f>
        <v>285000</v>
      </c>
      <c r="J97" s="7">
        <f>F97-(G97+H97)</f>
        <v>2090000</v>
      </c>
      <c r="K97" s="3" t="str">
        <f>IF(J97&lt;=J$123,"*","")</f>
        <v/>
      </c>
    </row>
    <row r="98" spans="1:11" x14ac:dyDescent="0.35">
      <c r="A98" s="1" t="s">
        <v>208</v>
      </c>
      <c r="B98" s="1" t="s">
        <v>39</v>
      </c>
      <c r="C98" s="1" t="s">
        <v>140</v>
      </c>
      <c r="D98" s="1" t="s">
        <v>192</v>
      </c>
      <c r="E98" s="2">
        <v>34587</v>
      </c>
      <c r="F98" s="7">
        <v>850000</v>
      </c>
      <c r="G98" s="7">
        <f>F98*0.09</f>
        <v>76500</v>
      </c>
      <c r="H98" s="7">
        <f>IF(F98&gt;950000,(F98-950000)*0.05,0)</f>
        <v>0</v>
      </c>
      <c r="I98" s="7">
        <f>G98+H98</f>
        <v>76500</v>
      </c>
      <c r="J98" s="7">
        <f>F98-(G98+H98)</f>
        <v>773500</v>
      </c>
      <c r="K98" s="3" t="str">
        <f>IF(J98&lt;=J$123,"*","")</f>
        <v>*</v>
      </c>
    </row>
    <row r="99" spans="1:11" x14ac:dyDescent="0.35">
      <c r="A99" s="1" t="s">
        <v>311</v>
      </c>
      <c r="B99" s="1" t="s">
        <v>39</v>
      </c>
      <c r="C99" s="1" t="s">
        <v>79</v>
      </c>
      <c r="D99" s="1" t="s">
        <v>168</v>
      </c>
      <c r="E99" s="2">
        <v>32822</v>
      </c>
      <c r="F99" s="7">
        <v>2125000</v>
      </c>
      <c r="G99" s="7">
        <f>F99*0.09</f>
        <v>191250</v>
      </c>
      <c r="H99" s="7">
        <f>IF(F99&gt;950000,(F99-950000)*0.05,0)</f>
        <v>58750</v>
      </c>
      <c r="I99" s="7">
        <f>G99+H99</f>
        <v>250000</v>
      </c>
      <c r="J99" s="7">
        <f>F99-(G99+H99)</f>
        <v>1875000</v>
      </c>
      <c r="K99" s="3" t="str">
        <f>IF(J99&lt;=J$123,"*","")</f>
        <v/>
      </c>
    </row>
    <row r="100" spans="1:11" x14ac:dyDescent="0.35">
      <c r="A100" s="1" t="s">
        <v>302</v>
      </c>
      <c r="B100" s="1" t="s">
        <v>39</v>
      </c>
      <c r="C100" s="1" t="s">
        <v>46</v>
      </c>
      <c r="D100" s="1" t="s">
        <v>164</v>
      </c>
      <c r="E100" s="2">
        <v>33489</v>
      </c>
      <c r="F100" s="7">
        <v>2300000</v>
      </c>
      <c r="G100" s="7">
        <f>F100*0.09</f>
        <v>207000</v>
      </c>
      <c r="H100" s="7">
        <f>IF(F100&gt;950000,(F100-950000)*0.05,0)</f>
        <v>67500</v>
      </c>
      <c r="I100" s="7">
        <f>G100+H100</f>
        <v>274500</v>
      </c>
      <c r="J100" s="7">
        <f>F100-(G100+H100)</f>
        <v>2025500</v>
      </c>
      <c r="K100" s="3" t="str">
        <f>IF(J100&lt;=J$123,"*","")</f>
        <v/>
      </c>
    </row>
    <row r="101" spans="1:11" x14ac:dyDescent="0.35">
      <c r="A101" s="1" t="s">
        <v>276</v>
      </c>
      <c r="B101" s="1" t="s">
        <v>105</v>
      </c>
      <c r="C101" s="1" t="s">
        <v>124</v>
      </c>
      <c r="D101" s="1" t="s">
        <v>177</v>
      </c>
      <c r="E101" s="2">
        <v>34654</v>
      </c>
      <c r="F101" s="7">
        <v>2300000</v>
      </c>
      <c r="G101" s="7">
        <f>F101*0.09</f>
        <v>207000</v>
      </c>
      <c r="H101" s="7">
        <f>IF(F101&gt;950000,(F101-950000)*0.05,0)</f>
        <v>67500</v>
      </c>
      <c r="I101" s="7">
        <f>G101+H101</f>
        <v>274500</v>
      </c>
      <c r="J101" s="7">
        <f>F101-(G101+H101)</f>
        <v>2025500</v>
      </c>
      <c r="K101" s="3" t="str">
        <f>IF(J101&lt;=J$123,"*","")</f>
        <v/>
      </c>
    </row>
    <row r="102" spans="1:11" x14ac:dyDescent="0.35">
      <c r="A102" s="1" t="s">
        <v>230</v>
      </c>
      <c r="B102" s="1" t="s">
        <v>42</v>
      </c>
      <c r="C102" s="1" t="s">
        <v>91</v>
      </c>
      <c r="D102" s="1" t="s">
        <v>4</v>
      </c>
      <c r="E102" s="2">
        <v>34574</v>
      </c>
      <c r="F102" s="7">
        <v>1725000</v>
      </c>
      <c r="G102" s="7">
        <f>F102*0.09</f>
        <v>155250</v>
      </c>
      <c r="H102" s="7">
        <f>IF(F102&gt;950000,(F102-950000)*0.05,0)</f>
        <v>38750</v>
      </c>
      <c r="I102" s="7">
        <f>G102+H102</f>
        <v>194000</v>
      </c>
      <c r="J102" s="7">
        <f>F102-(G102+H102)</f>
        <v>1531000</v>
      </c>
      <c r="K102" s="3" t="str">
        <f>IF(J102&lt;=J$123,"*","")</f>
        <v/>
      </c>
    </row>
    <row r="103" spans="1:11" x14ac:dyDescent="0.35">
      <c r="A103" s="1" t="s">
        <v>262</v>
      </c>
      <c r="B103" s="1" t="s">
        <v>45</v>
      </c>
      <c r="C103" s="1" t="s">
        <v>127</v>
      </c>
      <c r="D103" s="1" t="s">
        <v>185</v>
      </c>
      <c r="E103" s="2">
        <v>33050</v>
      </c>
      <c r="F103" s="7">
        <v>2275000</v>
      </c>
      <c r="G103" s="7">
        <f>F103*0.09</f>
        <v>204750</v>
      </c>
      <c r="H103" s="7">
        <f>IF(F103&gt;950000,(F103-950000)*0.05,0)</f>
        <v>66250</v>
      </c>
      <c r="I103" s="7">
        <f>G103+H103</f>
        <v>271000</v>
      </c>
      <c r="J103" s="7">
        <f>F103-(G103+H103)</f>
        <v>2004000</v>
      </c>
      <c r="K103" s="3" t="str">
        <f>IF(J103&lt;=J$123,"*","")</f>
        <v/>
      </c>
    </row>
    <row r="104" spans="1:11" x14ac:dyDescent="0.35">
      <c r="A104" s="1" t="s">
        <v>257</v>
      </c>
      <c r="B104" s="1" t="s">
        <v>45</v>
      </c>
      <c r="C104" s="1" t="s">
        <v>19</v>
      </c>
      <c r="D104" s="1" t="s">
        <v>27</v>
      </c>
      <c r="E104" s="2">
        <v>33318</v>
      </c>
      <c r="F104" s="7">
        <v>2075000</v>
      </c>
      <c r="G104" s="7">
        <f>F104*0.09</f>
        <v>186750</v>
      </c>
      <c r="H104" s="7">
        <f>IF(F104&gt;950000,(F104-950000)*0.05,0)</f>
        <v>56250</v>
      </c>
      <c r="I104" s="7">
        <f>G104+H104</f>
        <v>243000</v>
      </c>
      <c r="J104" s="7">
        <f>F104-(G104+H104)</f>
        <v>1832000</v>
      </c>
      <c r="K104" s="3" t="str">
        <f>IF(J104&lt;=J$123,"*","")</f>
        <v/>
      </c>
    </row>
    <row r="105" spans="1:11" x14ac:dyDescent="0.35">
      <c r="A105" s="1" t="s">
        <v>281</v>
      </c>
      <c r="B105" s="1" t="s">
        <v>107</v>
      </c>
      <c r="C105" s="1" t="s">
        <v>6</v>
      </c>
      <c r="D105" s="1" t="s">
        <v>143</v>
      </c>
      <c r="E105" s="2">
        <v>34432</v>
      </c>
      <c r="F105" s="7">
        <v>1550000</v>
      </c>
      <c r="G105" s="7">
        <f>F105*0.09</f>
        <v>139500</v>
      </c>
      <c r="H105" s="7">
        <f>IF(F105&gt;950000,(F105-950000)*0.05,0)</f>
        <v>30000</v>
      </c>
      <c r="I105" s="7">
        <f>G105+H105</f>
        <v>169500</v>
      </c>
      <c r="J105" s="7">
        <f>F105-(G105+H105)</f>
        <v>1380500</v>
      </c>
      <c r="K105" s="3" t="str">
        <f>IF(J105&lt;=J$123,"*","")</f>
        <v>*</v>
      </c>
    </row>
    <row r="106" spans="1:11" x14ac:dyDescent="0.35">
      <c r="A106" s="1" t="s">
        <v>253</v>
      </c>
      <c r="B106" s="1" t="s">
        <v>48</v>
      </c>
      <c r="C106" s="1" t="s">
        <v>15</v>
      </c>
      <c r="D106" s="1" t="s">
        <v>183</v>
      </c>
      <c r="E106" s="2">
        <v>34633</v>
      </c>
      <c r="F106" s="7">
        <v>2325000</v>
      </c>
      <c r="G106" s="7">
        <f>F106*0.09</f>
        <v>209250</v>
      </c>
      <c r="H106" s="7">
        <f>IF(F106&gt;950000,(F106-950000)*0.05,0)</f>
        <v>68750</v>
      </c>
      <c r="I106" s="7">
        <f>G106+H106</f>
        <v>278000</v>
      </c>
      <c r="J106" s="7">
        <f>F106-(G106+H106)</f>
        <v>2047000</v>
      </c>
      <c r="K106" s="3" t="str">
        <f>IF(J106&lt;=J$123,"*","")</f>
        <v/>
      </c>
    </row>
    <row r="107" spans="1:11" x14ac:dyDescent="0.35">
      <c r="A107" s="1" t="s">
        <v>274</v>
      </c>
      <c r="B107" s="1" t="s">
        <v>48</v>
      </c>
      <c r="C107" s="1" t="s">
        <v>111</v>
      </c>
      <c r="D107" s="1" t="s">
        <v>53</v>
      </c>
      <c r="E107" s="2">
        <v>34396</v>
      </c>
      <c r="F107" s="7">
        <v>2100000</v>
      </c>
      <c r="G107" s="7">
        <f>F107*0.09</f>
        <v>189000</v>
      </c>
      <c r="H107" s="7">
        <f>IF(F107&gt;950000,(F107-950000)*0.05,0)</f>
        <v>57500</v>
      </c>
      <c r="I107" s="7">
        <f>G107+H107</f>
        <v>246500</v>
      </c>
      <c r="J107" s="7">
        <f>F107-(G107+H107)</f>
        <v>1853500</v>
      </c>
      <c r="K107" s="3" t="str">
        <f>IF(J107&lt;=J$123,"*","")</f>
        <v/>
      </c>
    </row>
    <row r="108" spans="1:11" x14ac:dyDescent="0.35">
      <c r="A108" s="1" t="s">
        <v>294</v>
      </c>
      <c r="B108" s="1" t="s">
        <v>51</v>
      </c>
      <c r="C108" s="1" t="s">
        <v>20</v>
      </c>
      <c r="D108" s="1" t="s">
        <v>112</v>
      </c>
      <c r="E108" s="2">
        <v>32578</v>
      </c>
      <c r="F108" s="7">
        <v>1750000</v>
      </c>
      <c r="G108" s="7">
        <f>F108*0.09</f>
        <v>157500</v>
      </c>
      <c r="H108" s="7">
        <f>IF(F108&gt;950000,(F108-950000)*0.05,0)</f>
        <v>40000</v>
      </c>
      <c r="I108" s="7">
        <f>G108+H108</f>
        <v>197500</v>
      </c>
      <c r="J108" s="7">
        <f>F108-(G108+H108)</f>
        <v>1552500</v>
      </c>
      <c r="K108" s="3" t="str">
        <f>IF(J108&lt;=J$123,"*","")</f>
        <v/>
      </c>
    </row>
    <row r="109" spans="1:11" x14ac:dyDescent="0.35">
      <c r="A109" s="1" t="s">
        <v>279</v>
      </c>
      <c r="B109" s="1" t="s">
        <v>51</v>
      </c>
      <c r="C109" s="1" t="s">
        <v>39</v>
      </c>
      <c r="D109" s="1" t="s">
        <v>134</v>
      </c>
      <c r="E109" s="2">
        <v>33618</v>
      </c>
      <c r="F109" s="7">
        <v>2500000</v>
      </c>
      <c r="G109" s="7">
        <f>F109*0.09</f>
        <v>225000</v>
      </c>
      <c r="H109" s="7">
        <f>IF(F109&gt;950000,(F109-950000)*0.05,0)</f>
        <v>77500</v>
      </c>
      <c r="I109" s="7">
        <f>G109+H109</f>
        <v>302500</v>
      </c>
      <c r="J109" s="7">
        <f>F109-(G109+H109)</f>
        <v>2197500</v>
      </c>
      <c r="K109" s="3" t="str">
        <f>IF(J109&lt;=J$123,"*","")</f>
        <v/>
      </c>
    </row>
    <row r="110" spans="1:11" x14ac:dyDescent="0.35">
      <c r="A110" s="1" t="s">
        <v>241</v>
      </c>
      <c r="B110" s="1" t="s">
        <v>108</v>
      </c>
      <c r="C110" s="1" t="s">
        <v>7</v>
      </c>
      <c r="D110" s="1" t="s">
        <v>179</v>
      </c>
      <c r="E110" s="2">
        <v>32382</v>
      </c>
      <c r="F110" s="7">
        <v>1075000</v>
      </c>
      <c r="G110" s="7">
        <f>F110*0.09</f>
        <v>96750</v>
      </c>
      <c r="H110" s="7">
        <f>IF(F110&gt;950000,(F110-950000)*0.05,0)</f>
        <v>6250</v>
      </c>
      <c r="I110" s="7">
        <f>G110+H110</f>
        <v>103000</v>
      </c>
      <c r="J110" s="7">
        <f>F110-(G110+H110)</f>
        <v>972000</v>
      </c>
      <c r="K110" s="3" t="str">
        <f>IF(J110&lt;=J$123,"*","")</f>
        <v>*</v>
      </c>
    </row>
    <row r="111" spans="1:11" x14ac:dyDescent="0.35">
      <c r="A111" s="1" t="s">
        <v>225</v>
      </c>
      <c r="B111" s="1" t="s">
        <v>108</v>
      </c>
      <c r="C111" s="1" t="s">
        <v>133</v>
      </c>
      <c r="D111" s="1" t="s">
        <v>130</v>
      </c>
      <c r="E111" s="2">
        <v>33456</v>
      </c>
      <c r="F111" s="7">
        <v>2300000</v>
      </c>
      <c r="G111" s="7">
        <f>F111*0.09</f>
        <v>207000</v>
      </c>
      <c r="H111" s="7">
        <f>IF(F111&gt;950000,(F111-950000)*0.05,0)</f>
        <v>67500</v>
      </c>
      <c r="I111" s="7">
        <f>G111+H111</f>
        <v>274500</v>
      </c>
      <c r="J111" s="7">
        <f>F111-(G111+H111)</f>
        <v>2025500</v>
      </c>
      <c r="K111" s="3" t="str">
        <f>IF(J111&lt;=J$123,"*","")</f>
        <v/>
      </c>
    </row>
    <row r="112" spans="1:11" x14ac:dyDescent="0.35">
      <c r="A112" s="1" t="s">
        <v>259</v>
      </c>
      <c r="B112" s="1" t="s">
        <v>108</v>
      </c>
      <c r="C112" s="1" t="s">
        <v>55</v>
      </c>
      <c r="D112" s="1" t="s">
        <v>181</v>
      </c>
      <c r="E112" s="2">
        <v>33112</v>
      </c>
      <c r="F112" s="7">
        <v>1825000</v>
      </c>
      <c r="G112" s="7">
        <f>F112*0.09</f>
        <v>164250</v>
      </c>
      <c r="H112" s="7">
        <f>IF(F112&gt;950000,(F112-950000)*0.05,0)</f>
        <v>43750</v>
      </c>
      <c r="I112" s="7">
        <f>G112+H112</f>
        <v>208000</v>
      </c>
      <c r="J112" s="7">
        <f>F112-(G112+H112)</f>
        <v>1617000</v>
      </c>
      <c r="K112" s="3" t="str">
        <f>IF(J112&lt;=J$123,"*","")</f>
        <v/>
      </c>
    </row>
    <row r="113" spans="1:11" x14ac:dyDescent="0.35">
      <c r="A113" s="1" t="s">
        <v>305</v>
      </c>
      <c r="B113" s="1" t="s">
        <v>122</v>
      </c>
      <c r="C113" s="1" t="s">
        <v>34</v>
      </c>
      <c r="D113" s="1" t="s">
        <v>171</v>
      </c>
      <c r="E113" s="2">
        <v>34273</v>
      </c>
      <c r="F113" s="7">
        <v>2400000</v>
      </c>
      <c r="G113" s="7">
        <f>F113*0.09</f>
        <v>216000</v>
      </c>
      <c r="H113" s="7">
        <f>IF(F113&gt;950000,(F113-950000)*0.05,0)</f>
        <v>72500</v>
      </c>
      <c r="I113" s="7">
        <f>G113+H113</f>
        <v>288500</v>
      </c>
      <c r="J113" s="7">
        <f>F113-(G113+H113)</f>
        <v>2111500</v>
      </c>
      <c r="K113" s="3" t="str">
        <f>IF(J113&lt;=J$123,"*","")</f>
        <v/>
      </c>
    </row>
    <row r="114" spans="1:11" x14ac:dyDescent="0.35">
      <c r="A114" s="1" t="s">
        <v>251</v>
      </c>
      <c r="B114" s="1" t="s">
        <v>123</v>
      </c>
      <c r="C114" s="1" t="s">
        <v>68</v>
      </c>
      <c r="D114" s="1" t="s">
        <v>82</v>
      </c>
      <c r="E114" s="2">
        <v>32246</v>
      </c>
      <c r="F114" s="7">
        <v>1200000</v>
      </c>
      <c r="G114" s="7">
        <f>F114*0.09</f>
        <v>108000</v>
      </c>
      <c r="H114" s="7">
        <f>IF(F114&gt;950000,(F114-950000)*0.05,0)</f>
        <v>12500</v>
      </c>
      <c r="I114" s="7">
        <f>G114+H114</f>
        <v>120500</v>
      </c>
      <c r="J114" s="7">
        <f>F114-(G114+H114)</f>
        <v>1079500</v>
      </c>
      <c r="K114" s="3" t="str">
        <f>IF(J114&lt;=J$123,"*","")</f>
        <v>*</v>
      </c>
    </row>
    <row r="115" spans="1:11" x14ac:dyDescent="0.35">
      <c r="A115" s="1" t="s">
        <v>258</v>
      </c>
      <c r="B115" s="1" t="s">
        <v>73</v>
      </c>
      <c r="C115" s="1" t="s">
        <v>104</v>
      </c>
      <c r="D115" s="1" t="s">
        <v>143</v>
      </c>
      <c r="E115" s="2">
        <v>32216</v>
      </c>
      <c r="F115" s="7">
        <v>1450000</v>
      </c>
      <c r="G115" s="7">
        <f>F115*0.09</f>
        <v>130500</v>
      </c>
      <c r="H115" s="7">
        <f>IF(F115&gt;950000,(F115-950000)*0.05,0)</f>
        <v>25000</v>
      </c>
      <c r="I115" s="7">
        <f>G115+H115</f>
        <v>155500</v>
      </c>
      <c r="J115" s="7">
        <f>F115-(G115+H115)</f>
        <v>1294500</v>
      </c>
      <c r="K115" s="3" t="str">
        <f>IF(J115&lt;=J$123,"*","")</f>
        <v>*</v>
      </c>
    </row>
    <row r="116" spans="1:11" x14ac:dyDescent="0.35">
      <c r="A116" s="1" t="s">
        <v>203</v>
      </c>
      <c r="B116" s="1" t="s">
        <v>73</v>
      </c>
      <c r="C116" s="1" t="s">
        <v>92</v>
      </c>
      <c r="D116" s="1" t="s">
        <v>193</v>
      </c>
      <c r="E116" s="2">
        <v>33249</v>
      </c>
      <c r="F116" s="7">
        <v>1850000</v>
      </c>
      <c r="G116" s="7">
        <f>F116*0.09</f>
        <v>166500</v>
      </c>
      <c r="H116" s="7">
        <f>IF(F116&gt;950000,(F116-950000)*0.05,0)</f>
        <v>45000</v>
      </c>
      <c r="I116" s="7">
        <f>G116+H116</f>
        <v>211500</v>
      </c>
      <c r="J116" s="7">
        <f>F116-(G116+H116)</f>
        <v>1638500</v>
      </c>
      <c r="K116" s="3" t="str">
        <f>IF(J116&lt;=J$123,"*","")</f>
        <v/>
      </c>
    </row>
    <row r="117" spans="1:11" x14ac:dyDescent="0.35">
      <c r="A117" s="1" t="s">
        <v>285</v>
      </c>
      <c r="B117" s="1" t="s">
        <v>68</v>
      </c>
      <c r="C117" s="1" t="s">
        <v>45</v>
      </c>
      <c r="D117" s="1" t="s">
        <v>13</v>
      </c>
      <c r="E117" s="2">
        <v>32595</v>
      </c>
      <c r="F117" s="7">
        <v>1925000</v>
      </c>
      <c r="G117" s="7">
        <f>F117*0.09</f>
        <v>173250</v>
      </c>
      <c r="H117" s="7">
        <f>IF(F117&gt;950000,(F117-950000)*0.05,0)</f>
        <v>48750</v>
      </c>
      <c r="I117" s="7">
        <f>G117+H117</f>
        <v>222000</v>
      </c>
      <c r="J117" s="7">
        <f>F117-(G117+H117)</f>
        <v>1703000</v>
      </c>
      <c r="K117" s="3" t="str">
        <f>IF(J117&lt;=J$123,"*","")</f>
        <v/>
      </c>
    </row>
    <row r="118" spans="1:11" x14ac:dyDescent="0.35">
      <c r="A118" s="1" t="s">
        <v>290</v>
      </c>
      <c r="B118" s="1" t="s">
        <v>54</v>
      </c>
      <c r="C118" s="1" t="s">
        <v>87</v>
      </c>
      <c r="D118" s="1" t="s">
        <v>191</v>
      </c>
      <c r="E118" s="2">
        <v>34088</v>
      </c>
      <c r="F118" s="7">
        <v>2025000</v>
      </c>
      <c r="G118" s="7">
        <f>F118*0.09</f>
        <v>182250</v>
      </c>
      <c r="H118" s="7">
        <f>IF(F118&gt;950000,(F118-950000)*0.05,0)</f>
        <v>53750</v>
      </c>
      <c r="I118" s="7">
        <f>G118+H118</f>
        <v>236000</v>
      </c>
      <c r="J118" s="7">
        <f>F118-(G118+H118)</f>
        <v>1789000</v>
      </c>
      <c r="K118" s="3" t="str">
        <f>IF(J118&lt;=J$123,"*","")</f>
        <v/>
      </c>
    </row>
    <row r="119" spans="1:11" x14ac:dyDescent="0.35">
      <c r="A119" s="1" t="s">
        <v>315</v>
      </c>
      <c r="B119" s="1" t="s">
        <v>121</v>
      </c>
      <c r="C119" s="1" t="s">
        <v>48</v>
      </c>
      <c r="D119" s="1" t="s">
        <v>117</v>
      </c>
      <c r="E119" s="2">
        <v>32481</v>
      </c>
      <c r="F119" s="7">
        <v>750000</v>
      </c>
      <c r="G119" s="7">
        <f>F119*0.09</f>
        <v>67500</v>
      </c>
      <c r="H119" s="7">
        <f>IF(F119&gt;950000,(F119-950000)*0.05,0)</f>
        <v>0</v>
      </c>
      <c r="I119" s="7">
        <f>G119+H119</f>
        <v>67500</v>
      </c>
      <c r="J119" s="7">
        <f>F119-(G119+H119)</f>
        <v>682500</v>
      </c>
      <c r="K119" s="3" t="str">
        <f>IF(J119&lt;=J$123,"*","")</f>
        <v>*</v>
      </c>
    </row>
    <row r="120" spans="1:11" x14ac:dyDescent="0.35">
      <c r="A120" s="1" t="s">
        <v>309</v>
      </c>
      <c r="B120" s="1" t="s">
        <v>56</v>
      </c>
      <c r="C120" s="1" t="s">
        <v>38</v>
      </c>
      <c r="D120" s="1" t="s">
        <v>18</v>
      </c>
      <c r="E120" s="2">
        <v>33804</v>
      </c>
      <c r="F120" s="7">
        <v>2050000</v>
      </c>
      <c r="G120" s="7">
        <f>F120*0.09</f>
        <v>184500</v>
      </c>
      <c r="H120" s="7">
        <f>IF(F120&gt;950000,(F120-950000)*0.05,0)</f>
        <v>55000</v>
      </c>
      <c r="I120" s="7">
        <f>G120+H120</f>
        <v>239500</v>
      </c>
      <c r="J120" s="7">
        <f>F120-(G120+H120)</f>
        <v>1810500</v>
      </c>
      <c r="K120" s="3" t="str">
        <f>IF(J120&lt;=J$123,"*","")</f>
        <v/>
      </c>
    </row>
    <row r="121" spans="1:11" x14ac:dyDescent="0.35">
      <c r="A121" s="1" t="s">
        <v>269</v>
      </c>
      <c r="B121" s="1" t="s">
        <v>153</v>
      </c>
      <c r="C121" s="1" t="s">
        <v>34</v>
      </c>
      <c r="D121" s="1" t="s">
        <v>23</v>
      </c>
      <c r="E121" s="2">
        <v>33081</v>
      </c>
      <c r="F121" s="7">
        <v>2500000</v>
      </c>
      <c r="G121" s="7">
        <f>F121*0.09</f>
        <v>225000</v>
      </c>
      <c r="H121" s="7">
        <f>IF(F121&gt;950000,(F121-950000)*0.05,0)</f>
        <v>77500</v>
      </c>
      <c r="I121" s="7">
        <f>G121+H121</f>
        <v>302500</v>
      </c>
      <c r="J121" s="7">
        <f>F121-(G121+H121)</f>
        <v>2197500</v>
      </c>
      <c r="K121" s="3" t="str">
        <f>IF(J121&lt;=J$123,"*","")</f>
        <v/>
      </c>
    </row>
    <row r="122" spans="1:11" x14ac:dyDescent="0.35">
      <c r="F122" s="8">
        <f>MIN(F2:F121)</f>
        <v>600000</v>
      </c>
      <c r="G122" s="8">
        <f t="shared" ref="G122:J122" si="0">MIN(G2:G121)</f>
        <v>54000</v>
      </c>
      <c r="H122" s="8">
        <f t="shared" si="0"/>
        <v>0</v>
      </c>
      <c r="I122" s="8">
        <f t="shared" si="0"/>
        <v>54000</v>
      </c>
      <c r="J122" s="8">
        <f t="shared" si="0"/>
        <v>546000</v>
      </c>
    </row>
    <row r="123" spans="1:11" x14ac:dyDescent="0.35">
      <c r="F123" s="8">
        <f>AVERAGE(F2:F121)</f>
        <v>1605416.6666666667</v>
      </c>
      <c r="G123" s="8">
        <f t="shared" ref="G123:J123" si="1">AVERAGE(G2:G121)</f>
        <v>144487.5</v>
      </c>
      <c r="H123" s="8">
        <f t="shared" si="1"/>
        <v>34708.333333333336</v>
      </c>
      <c r="I123" s="8">
        <f t="shared" si="1"/>
        <v>179195.83333333334</v>
      </c>
      <c r="J123" s="8">
        <f t="shared" si="1"/>
        <v>1426220.8333333333</v>
      </c>
    </row>
    <row r="124" spans="1:11" x14ac:dyDescent="0.35">
      <c r="F124" s="8">
        <f>MAX(F2:F121)</f>
        <v>2500000</v>
      </c>
      <c r="G124" s="8">
        <f t="shared" ref="G124:J124" si="2">MAX(G2:G121)</f>
        <v>225000</v>
      </c>
      <c r="H124" s="8">
        <f t="shared" si="2"/>
        <v>77500</v>
      </c>
      <c r="I124" s="8">
        <f t="shared" si="2"/>
        <v>302500</v>
      </c>
      <c r="J124" s="8">
        <f t="shared" si="2"/>
        <v>2197500</v>
      </c>
    </row>
  </sheetData>
  <sortState xmlns:xlrd2="http://schemas.microsoft.com/office/spreadsheetml/2017/richdata2" ref="A2:K121">
    <sortCondition ref="B2:B121"/>
    <sortCondition ref="C2:C121"/>
    <sortCondition ref="D2:D121"/>
  </sortState>
  <mergeCells count="2">
    <mergeCell ref="B1:C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Alfaro S.</dc:creator>
  <cp:lastModifiedBy>Georges Alfaro S.</cp:lastModifiedBy>
  <dcterms:created xsi:type="dcterms:W3CDTF">2021-08-08T19:55:46Z</dcterms:created>
  <dcterms:modified xsi:type="dcterms:W3CDTF">2021-08-09T03:08:25Z</dcterms:modified>
</cp:coreProperties>
</file>