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795"/>
  </bookViews>
  <sheets>
    <sheet name="Hoja1" sheetId="1" r:id="rId1"/>
    <sheet name="Hoja2" sheetId="2" r:id="rId2"/>
    <sheet name="Hoja3" sheetId="3" r:id="rId3"/>
  </sheets>
  <definedNames>
    <definedName name="contaduria">Hoja2!$A$2</definedName>
  </definedNames>
  <calcPr calcId="124519"/>
</workbook>
</file>

<file path=xl/calcChain.xml><?xml version="1.0" encoding="utf-8"?>
<calcChain xmlns="http://schemas.openxmlformats.org/spreadsheetml/2006/main">
  <c r="K23" i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K3"/>
  <c r="M3" s="1"/>
  <c r="K4"/>
  <c r="N4" s="1"/>
  <c r="K5"/>
  <c r="N5" s="1"/>
  <c r="K6"/>
  <c r="N6" s="1"/>
  <c r="K7"/>
  <c r="K8"/>
  <c r="K9"/>
  <c r="M9" s="1"/>
  <c r="K10"/>
  <c r="N10" s="1"/>
  <c r="K11"/>
  <c r="M11" s="1"/>
  <c r="K12"/>
  <c r="N12" s="1"/>
  <c r="K13"/>
  <c r="N13" s="1"/>
  <c r="K14"/>
  <c r="N14" s="1"/>
  <c r="K15"/>
  <c r="K16"/>
  <c r="N16" s="1"/>
  <c r="K17"/>
  <c r="M17" s="1"/>
  <c r="K18"/>
  <c r="N18" s="1"/>
  <c r="K19"/>
  <c r="M19" s="1"/>
  <c r="K20"/>
  <c r="N20" s="1"/>
  <c r="K21"/>
  <c r="N21" s="1"/>
  <c r="K22"/>
  <c r="N22" s="1"/>
  <c r="L2"/>
  <c r="K2"/>
  <c r="N2" s="1"/>
  <c r="N3" l="1"/>
  <c r="N11"/>
  <c r="M18"/>
  <c r="M10"/>
  <c r="N19"/>
  <c r="N23"/>
  <c r="M20"/>
  <c r="M12"/>
  <c r="M4"/>
  <c r="M21"/>
  <c r="M13"/>
  <c r="M5"/>
  <c r="N15"/>
  <c r="N7"/>
  <c r="M22"/>
  <c r="M14"/>
  <c r="M6"/>
  <c r="N8"/>
  <c r="M23"/>
  <c r="M15"/>
  <c r="M7"/>
  <c r="N17"/>
  <c r="N9"/>
  <c r="M2"/>
  <c r="M16"/>
  <c r="M8"/>
  <c r="N24" l="1"/>
  <c r="M24"/>
</calcChain>
</file>

<file path=xl/sharedStrings.xml><?xml version="1.0" encoding="utf-8"?>
<sst xmlns="http://schemas.openxmlformats.org/spreadsheetml/2006/main" count="475" uniqueCount="113">
  <si>
    <t>id</t>
  </si>
  <si>
    <t>TIPO_OPERACION</t>
  </si>
  <si>
    <t>FECHA_OPERACION</t>
  </si>
  <si>
    <t>USUARIO</t>
  </si>
  <si>
    <t>EXPEDIENTE</t>
  </si>
  <si>
    <t>ID_EXPEDIENTE</t>
  </si>
  <si>
    <t>GRUPO_SELECCIONADO</t>
  </si>
  <si>
    <t>DESTINATARIO</t>
  </si>
  <si>
    <t>REPARTICION_USUARIO</t>
  </si>
  <si>
    <t>MOTIVO</t>
  </si>
  <si>
    <t>ESTADO_ANTERIOR</t>
  </si>
  <si>
    <t>LOGGEDUSERNAME</t>
  </si>
  <si>
    <t>ESTADO</t>
  </si>
  <si>
    <t>USUARIO_SELECCIONADO</t>
  </si>
  <si>
    <t>TIPO_OPERACION_DETALLE</t>
  </si>
  <si>
    <t>TAREA_GRUPAL</t>
  </si>
  <si>
    <t>SECTOR_USUARIO_ORIGEN</t>
  </si>
  <si>
    <t>CODIGO_REPARTICION_DESTINO</t>
  </si>
  <si>
    <t>CODIGO_SECTOR_DESTINO</t>
  </si>
  <si>
    <t>DESCRIPCION_REPARTICION_ORIGEN</t>
  </si>
  <si>
    <t>DESCRIPCION_SECTOR_ORIGEN</t>
  </si>
  <si>
    <t>DESCRIPCION_SECTOR_DESTINO</t>
  </si>
  <si>
    <t>DESCRIPCION_REPARTICION_DESTIN</t>
  </si>
  <si>
    <t>CODIGO_JURISDICCION_ORIGEN</t>
  </si>
  <si>
    <t>CODIGO_JURISDICCION_DESTINO</t>
  </si>
  <si>
    <t>ORD_HIST</t>
  </si>
  <si>
    <t>Pase</t>
  </si>
  <si>
    <t>GAVECILLA</t>
  </si>
  <si>
    <t>EX2018593641GDEMZA-SEGE#MSDSYD</t>
  </si>
  <si>
    <t>DRRHH#MSDSYD-PVD</t>
  </si>
  <si>
    <t>CGPROV#MHYF</t>
  </si>
  <si>
    <t>A conocimiento</t>
  </si>
  <si>
    <t>Tramitación</t>
  </si>
  <si>
    <t>esTareaGrupal</t>
  </si>
  <si>
    <t>SUBLIQ#CGPROV</t>
  </si>
  <si>
    <t>DRRHH#MSDSYD</t>
  </si>
  <si>
    <t>PVD</t>
  </si>
  <si>
    <t>Contaduría General de la Provincia</t>
  </si>
  <si>
    <t>Subdirección Servicios Administrativos Liquidaciones</t>
  </si>
  <si>
    <t>Privada</t>
  </si>
  <si>
    <t>Dirección General de Recursos Humanos</t>
  </si>
  <si>
    <t>MHYF</t>
  </si>
  <si>
    <t>MSDSYD</t>
  </si>
  <si>
    <t>111_x000D_</t>
  </si>
  <si>
    <t>EMONTALTO</t>
  </si>
  <si>
    <t>DGADSA#MSDSYD</t>
  </si>
  <si>
    <t xml:space="preserve">Habiendo calculado los intereses (Fecha </t>
  </si>
  <si>
    <t>noEsTareaGrupal</t>
  </si>
  <si>
    <t>Dirección General de Administración</t>
  </si>
  <si>
    <t>121_x000D_</t>
  </si>
  <si>
    <t>Pase a conocimiento</t>
  </si>
  <si>
    <t>122_x000D_</t>
  </si>
  <si>
    <t>LJCASTRO</t>
  </si>
  <si>
    <t>SDDPER#MSDSYD</t>
  </si>
  <si>
    <t>Habiendose efectuado las correcciones ob</t>
  </si>
  <si>
    <t>COSTOS</t>
  </si>
  <si>
    <t>Subdirección de Personal Salud</t>
  </si>
  <si>
    <t>Costos</t>
  </si>
  <si>
    <t>131_x000D_</t>
  </si>
  <si>
    <t>132_x000D_</t>
  </si>
  <si>
    <t>CCASTRO</t>
  </si>
  <si>
    <t>CGPROV#MHYF-SUBSAS#CGPROV</t>
  </si>
  <si>
    <t>A su intervencion. Atentamente</t>
  </si>
  <si>
    <t>SUBSAS#CGPROV</t>
  </si>
  <si>
    <t>Subdirección Servicios Administrativo Sueldo</t>
  </si>
  <si>
    <t>156_x000D_</t>
  </si>
  <si>
    <t>Adquisición</t>
  </si>
  <si>
    <t>PPRIETO</t>
  </si>
  <si>
    <t>157_x000D_</t>
  </si>
  <si>
    <t>pase</t>
  </si>
  <si>
    <t>158_x000D_</t>
  </si>
  <si>
    <t>159_x000D_</t>
  </si>
  <si>
    <t>TGATICA</t>
  </si>
  <si>
    <t>SDDP#MSDSYD</t>
  </si>
  <si>
    <t xml:space="preserve">A su conocimiento y tramite a continuar </t>
  </si>
  <si>
    <t>Subdirección de Presupuesto</t>
  </si>
  <si>
    <t>170_x000D_</t>
  </si>
  <si>
    <t>MCELEDON</t>
  </si>
  <si>
    <t>171_x000D_</t>
  </si>
  <si>
    <t>Para control</t>
  </si>
  <si>
    <t>172_x000D_</t>
  </si>
  <si>
    <t>Desafectación realizada.</t>
  </si>
  <si>
    <t>173_x000D_</t>
  </si>
  <si>
    <t>APLEONARDI</t>
  </si>
  <si>
    <t>CGPROV#MHYF-SUBCOM#CGPROV</t>
  </si>
  <si>
    <t>A fin de dar cumplimiento al art. 3 de l</t>
  </si>
  <si>
    <t>SUBCOM#CGPROV</t>
  </si>
  <si>
    <t>Subdirección Cómputos</t>
  </si>
  <si>
    <t>186_x000D_</t>
  </si>
  <si>
    <t>DLOMBARDICH</t>
  </si>
  <si>
    <t>SDDP#MSDSYD-PVD</t>
  </si>
  <si>
    <t>Cumplido el trámite se remiten las prese</t>
  </si>
  <si>
    <t>187_x000D_</t>
  </si>
  <si>
    <t>A su consideracion.</t>
  </si>
  <si>
    <t>192_x000D_</t>
  </si>
  <si>
    <t>193_x000D_</t>
  </si>
  <si>
    <t xml:space="preserve">Se adjunta comprobante definitivo de la </t>
  </si>
  <si>
    <t>194_x000D_</t>
  </si>
  <si>
    <t>A los efectos de modificar la fecha de n</t>
  </si>
  <si>
    <t>195_x000D_</t>
  </si>
  <si>
    <t>196_x000D_</t>
  </si>
  <si>
    <t>MFEDERICI</t>
  </si>
  <si>
    <t>MBENITO</t>
  </si>
  <si>
    <t>SE REMITE A SUS EFECTOS.</t>
  </si>
  <si>
    <t>REMUNERACIONES</t>
  </si>
  <si>
    <t>Remuneraciones</t>
  </si>
  <si>
    <t>198_x000D_</t>
  </si>
  <si>
    <t>Pase.</t>
  </si>
  <si>
    <t>199_x000D_</t>
  </si>
  <si>
    <t>ENTRADA</t>
  </si>
  <si>
    <t>SALIDA</t>
  </si>
  <si>
    <t>ES_ENTRADA</t>
  </si>
  <si>
    <t>ES_SALIDA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</si>
</sst>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4"/>
  <sheetViews>
    <sheetView tabSelected="1" topLeftCell="E1" workbookViewId="0">
      <selection activeCell="M24" sqref="M24"/>
    </sheetView>
  </sheetViews>
  <sheetFormatPr baseColWidth="10" defaultRowHeight="15"/>
  <cols>
    <col min="1" max="1" width="9" bestFit="1" customWidth="1"/>
    <col min="2" max="2" width="16.85546875" bestFit="1" customWidth="1"/>
    <col min="3" max="3" width="18.42578125" bestFit="1" customWidth="1"/>
    <col min="4" max="4" width="14.140625" bestFit="1" customWidth="1"/>
    <col min="5" max="5" width="34.5703125" bestFit="1" customWidth="1"/>
    <col min="6" max="6" width="14.42578125" bestFit="1" customWidth="1"/>
    <col min="7" max="8" width="31.85546875" bestFit="1" customWidth="1"/>
    <col min="9" max="9" width="22.140625" style="2" bestFit="1" customWidth="1"/>
    <col min="10" max="10" width="30.140625" style="2" bestFit="1" customWidth="1"/>
    <col min="11" max="11" width="9.42578125" style="2" bestFit="1" customWidth="1"/>
    <col min="12" max="12" width="10.140625" style="2" customWidth="1"/>
    <col min="13" max="14" width="12.42578125" style="2" bestFit="1" customWidth="1"/>
    <col min="15" max="15" width="38.85546875" bestFit="1" customWidth="1"/>
    <col min="16" max="17" width="18.140625" bestFit="1" customWidth="1"/>
    <col min="19" max="19" width="23.85546875" bestFit="1" customWidth="1"/>
    <col min="20" max="20" width="25.28515625" bestFit="1" customWidth="1"/>
    <col min="21" max="21" width="15.85546875" bestFit="1" customWidth="1"/>
    <col min="22" max="23" width="24.85546875" bestFit="1" customWidth="1"/>
    <col min="24" max="24" width="37.140625" bestFit="1" customWidth="1"/>
    <col min="25" max="26" width="48.7109375" bestFit="1" customWidth="1"/>
    <col min="27" max="27" width="37.140625" bestFit="1" customWidth="1"/>
    <col min="28" max="28" width="29.7109375" bestFit="1" customWidth="1"/>
    <col min="29" max="29" width="30.5703125" bestFit="1" customWidth="1"/>
    <col min="30" max="30" width="9.7109375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17</v>
      </c>
      <c r="K1" s="2" t="s">
        <v>109</v>
      </c>
      <c r="L1" s="2" t="s">
        <v>110</v>
      </c>
      <c r="M1" s="2" t="s">
        <v>111</v>
      </c>
      <c r="N1" s="2" t="s">
        <v>112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</row>
    <row r="2" spans="1:30">
      <c r="A2">
        <v>12765578</v>
      </c>
      <c r="B2" t="s">
        <v>26</v>
      </c>
      <c r="C2" s="1">
        <v>44200</v>
      </c>
      <c r="D2" t="s">
        <v>27</v>
      </c>
      <c r="E2" t="s">
        <v>28</v>
      </c>
      <c r="F2">
        <v>151311</v>
      </c>
      <c r="G2" t="s">
        <v>29</v>
      </c>
      <c r="H2" t="s">
        <v>29</v>
      </c>
      <c r="I2" s="2" t="s">
        <v>30</v>
      </c>
      <c r="J2" s="2" t="s">
        <v>35</v>
      </c>
      <c r="K2" s="2">
        <f>IF(I2=contaduria,1,0)</f>
        <v>1</v>
      </c>
      <c r="L2" s="2">
        <f>IF(J2=contaduria,1,0)</f>
        <v>0</v>
      </c>
      <c r="M2" s="2">
        <f>IF(AND(K2=0,L2=1),1,0)</f>
        <v>0</v>
      </c>
      <c r="N2" s="2">
        <f>IF(AND(K2=1,L2=0),1,0)</f>
        <v>1</v>
      </c>
      <c r="O2" t="s">
        <v>31</v>
      </c>
      <c r="P2" t="s">
        <v>32</v>
      </c>
      <c r="Q2" t="s">
        <v>27</v>
      </c>
      <c r="R2" t="s">
        <v>32</v>
      </c>
      <c r="U2" t="s">
        <v>33</v>
      </c>
      <c r="V2" t="s">
        <v>34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</row>
    <row r="3" spans="1:30">
      <c r="A3">
        <v>13531609</v>
      </c>
      <c r="B3" t="s">
        <v>26</v>
      </c>
      <c r="C3" s="1">
        <v>44257</v>
      </c>
      <c r="D3" t="s">
        <v>44</v>
      </c>
      <c r="E3" t="s">
        <v>28</v>
      </c>
      <c r="F3">
        <v>151311</v>
      </c>
      <c r="H3" t="s">
        <v>27</v>
      </c>
      <c r="I3" s="2" t="s">
        <v>45</v>
      </c>
      <c r="J3" s="2" t="s">
        <v>30</v>
      </c>
      <c r="K3" s="2">
        <f>IF(I3=contaduria,1,0)</f>
        <v>0</v>
      </c>
      <c r="L3" s="2">
        <f>IF(J3=contaduria,1,0)</f>
        <v>1</v>
      </c>
      <c r="M3" s="2">
        <f>IF(AND(K3=0,L3=1),1,0)</f>
        <v>1</v>
      </c>
      <c r="N3" s="2">
        <f t="shared" ref="N3:N22" si="0">IF(AND(K3=1,L3=0),1,0)</f>
        <v>0</v>
      </c>
      <c r="O3" t="s">
        <v>46</v>
      </c>
      <c r="P3" t="s">
        <v>32</v>
      </c>
      <c r="Q3" t="s">
        <v>44</v>
      </c>
      <c r="R3" t="s">
        <v>32</v>
      </c>
      <c r="S3" t="s">
        <v>27</v>
      </c>
      <c r="U3" t="s">
        <v>47</v>
      </c>
      <c r="V3" t="s">
        <v>36</v>
      </c>
      <c r="W3" t="s">
        <v>34</v>
      </c>
      <c r="X3" t="s">
        <v>48</v>
      </c>
      <c r="Y3" t="s">
        <v>39</v>
      </c>
      <c r="Z3" t="s">
        <v>38</v>
      </c>
      <c r="AA3" t="s">
        <v>37</v>
      </c>
      <c r="AB3" t="s">
        <v>42</v>
      </c>
      <c r="AC3" t="s">
        <v>41</v>
      </c>
      <c r="AD3" t="s">
        <v>49</v>
      </c>
    </row>
    <row r="4" spans="1:30">
      <c r="A4">
        <v>14445488</v>
      </c>
      <c r="B4" t="s">
        <v>26</v>
      </c>
      <c r="C4" s="1">
        <v>44320</v>
      </c>
      <c r="D4" t="s">
        <v>27</v>
      </c>
      <c r="E4" t="s">
        <v>28</v>
      </c>
      <c r="F4">
        <v>151311</v>
      </c>
      <c r="G4" t="s">
        <v>29</v>
      </c>
      <c r="H4" t="s">
        <v>29</v>
      </c>
      <c r="I4" s="2" t="s">
        <v>30</v>
      </c>
      <c r="J4" s="2" t="s">
        <v>35</v>
      </c>
      <c r="K4" s="2">
        <f>IF(I4=contaduria,1,0)</f>
        <v>1</v>
      </c>
      <c r="L4" s="2">
        <f>IF(J4=contaduria,1,0)</f>
        <v>0</v>
      </c>
      <c r="M4" s="2">
        <f>IF(AND(K4=0,L4=1),1,0)</f>
        <v>0</v>
      </c>
      <c r="N4" s="2">
        <f t="shared" si="0"/>
        <v>1</v>
      </c>
      <c r="O4" t="s">
        <v>50</v>
      </c>
      <c r="P4" t="s">
        <v>32</v>
      </c>
      <c r="Q4" t="s">
        <v>27</v>
      </c>
      <c r="R4" t="s">
        <v>32</v>
      </c>
      <c r="U4" t="s">
        <v>33</v>
      </c>
      <c r="V4" t="s">
        <v>34</v>
      </c>
      <c r="W4" t="s">
        <v>36</v>
      </c>
      <c r="X4" t="s">
        <v>37</v>
      </c>
      <c r="Y4" t="s">
        <v>38</v>
      </c>
      <c r="Z4" t="s">
        <v>39</v>
      </c>
      <c r="AA4" t="s">
        <v>40</v>
      </c>
      <c r="AB4" t="s">
        <v>41</v>
      </c>
      <c r="AC4" t="s">
        <v>42</v>
      </c>
      <c r="AD4" t="s">
        <v>51</v>
      </c>
    </row>
    <row r="5" spans="1:30">
      <c r="A5">
        <v>15194577</v>
      </c>
      <c r="B5" t="s">
        <v>26</v>
      </c>
      <c r="C5" s="1">
        <v>44375</v>
      </c>
      <c r="D5" t="s">
        <v>52</v>
      </c>
      <c r="E5" t="s">
        <v>28</v>
      </c>
      <c r="F5">
        <v>151311</v>
      </c>
      <c r="H5" t="s">
        <v>27</v>
      </c>
      <c r="I5" s="2" t="s">
        <v>53</v>
      </c>
      <c r="J5" s="2" t="s">
        <v>30</v>
      </c>
      <c r="K5" s="2">
        <f>IF(I5=contaduria,1,0)</f>
        <v>0</v>
      </c>
      <c r="L5" s="2">
        <f>IF(J5=contaduria,1,0)</f>
        <v>1</v>
      </c>
      <c r="M5" s="2">
        <f>IF(AND(K5=0,L5=1),1,0)</f>
        <v>1</v>
      </c>
      <c r="N5" s="2">
        <f t="shared" si="0"/>
        <v>0</v>
      </c>
      <c r="O5" t="s">
        <v>54</v>
      </c>
      <c r="P5" t="s">
        <v>32</v>
      </c>
      <c r="Q5" t="s">
        <v>52</v>
      </c>
      <c r="R5" t="s">
        <v>32</v>
      </c>
      <c r="S5" t="s">
        <v>27</v>
      </c>
      <c r="U5" t="s">
        <v>47</v>
      </c>
      <c r="V5" t="s">
        <v>55</v>
      </c>
      <c r="W5" t="s">
        <v>34</v>
      </c>
      <c r="X5" t="s">
        <v>56</v>
      </c>
      <c r="Y5" t="s">
        <v>57</v>
      </c>
      <c r="Z5" t="s">
        <v>38</v>
      </c>
      <c r="AA5" t="s">
        <v>37</v>
      </c>
      <c r="AB5" t="s">
        <v>42</v>
      </c>
      <c r="AC5" t="s">
        <v>41</v>
      </c>
      <c r="AD5" t="s">
        <v>58</v>
      </c>
    </row>
    <row r="6" spans="1:30">
      <c r="A6">
        <v>15255348</v>
      </c>
      <c r="B6" t="s">
        <v>26</v>
      </c>
      <c r="C6" s="1">
        <v>44378</v>
      </c>
      <c r="D6" t="s">
        <v>27</v>
      </c>
      <c r="E6" t="s">
        <v>28</v>
      </c>
      <c r="F6">
        <v>151311</v>
      </c>
      <c r="G6" t="s">
        <v>29</v>
      </c>
      <c r="H6" t="s">
        <v>29</v>
      </c>
      <c r="I6" s="2" t="s">
        <v>30</v>
      </c>
      <c r="J6" s="2" t="s">
        <v>35</v>
      </c>
      <c r="K6" s="2">
        <f>IF(I6=contaduria,1,0)</f>
        <v>1</v>
      </c>
      <c r="L6" s="2">
        <f>IF(J6=contaduria,1,0)</f>
        <v>0</v>
      </c>
      <c r="M6" s="2">
        <f>IF(AND(K6=0,L6=1),1,0)</f>
        <v>0</v>
      </c>
      <c r="N6" s="2">
        <f t="shared" si="0"/>
        <v>1</v>
      </c>
      <c r="O6" t="s">
        <v>50</v>
      </c>
      <c r="P6" t="s">
        <v>32</v>
      </c>
      <c r="Q6" t="s">
        <v>27</v>
      </c>
      <c r="R6" t="s">
        <v>32</v>
      </c>
      <c r="U6" t="s">
        <v>33</v>
      </c>
      <c r="V6" t="s">
        <v>34</v>
      </c>
      <c r="W6" t="s">
        <v>36</v>
      </c>
      <c r="X6" t="s">
        <v>37</v>
      </c>
      <c r="Y6" t="s">
        <v>38</v>
      </c>
      <c r="Z6" t="s">
        <v>39</v>
      </c>
      <c r="AA6" t="s">
        <v>40</v>
      </c>
      <c r="AB6" t="s">
        <v>41</v>
      </c>
      <c r="AC6" t="s">
        <v>42</v>
      </c>
      <c r="AD6" t="s">
        <v>59</v>
      </c>
    </row>
    <row r="7" spans="1:30">
      <c r="A7">
        <v>16321255</v>
      </c>
      <c r="B7" t="s">
        <v>26</v>
      </c>
      <c r="C7" s="1">
        <v>44448</v>
      </c>
      <c r="D7" t="s">
        <v>60</v>
      </c>
      <c r="E7" t="s">
        <v>28</v>
      </c>
      <c r="F7">
        <v>151311</v>
      </c>
      <c r="G7" t="s">
        <v>61</v>
      </c>
      <c r="H7" t="s">
        <v>61</v>
      </c>
      <c r="I7" s="2" t="s">
        <v>35</v>
      </c>
      <c r="J7" s="2" t="s">
        <v>30</v>
      </c>
      <c r="K7" s="2">
        <f>IF(I7=contaduria,1,0)</f>
        <v>0</v>
      </c>
      <c r="L7" s="2">
        <f>IF(J7=contaduria,1,0)</f>
        <v>1</v>
      </c>
      <c r="M7" s="2">
        <f>IF(AND(K7=0,L7=1),1,0)</f>
        <v>1</v>
      </c>
      <c r="N7" s="2">
        <f t="shared" si="0"/>
        <v>0</v>
      </c>
      <c r="O7" t="s">
        <v>62</v>
      </c>
      <c r="P7" t="s">
        <v>32</v>
      </c>
      <c r="Q7" t="s">
        <v>60</v>
      </c>
      <c r="R7" t="s">
        <v>32</v>
      </c>
      <c r="U7" t="s">
        <v>33</v>
      </c>
      <c r="V7" t="s">
        <v>36</v>
      </c>
      <c r="W7" t="s">
        <v>63</v>
      </c>
      <c r="X7" t="s">
        <v>40</v>
      </c>
      <c r="Y7" t="s">
        <v>39</v>
      </c>
      <c r="Z7" t="s">
        <v>64</v>
      </c>
      <c r="AA7" t="s">
        <v>37</v>
      </c>
      <c r="AB7" t="s">
        <v>42</v>
      </c>
      <c r="AC7" t="s">
        <v>41</v>
      </c>
      <c r="AD7" t="s">
        <v>65</v>
      </c>
    </row>
    <row r="8" spans="1:30">
      <c r="A8">
        <v>16324327</v>
      </c>
      <c r="B8" t="s">
        <v>66</v>
      </c>
      <c r="C8" s="1">
        <v>44449</v>
      </c>
      <c r="D8" t="s">
        <v>67</v>
      </c>
      <c r="E8" t="s">
        <v>28</v>
      </c>
      <c r="F8">
        <v>151311</v>
      </c>
      <c r="H8" t="s">
        <v>67</v>
      </c>
      <c r="I8" s="2" t="s">
        <v>30</v>
      </c>
      <c r="J8" s="2" t="s">
        <v>30</v>
      </c>
      <c r="K8" s="2">
        <f>IF(I8=contaduria,1,0)</f>
        <v>1</v>
      </c>
      <c r="L8" s="2">
        <f>IF(J8=contaduria,1,0)</f>
        <v>1</v>
      </c>
      <c r="M8" s="2">
        <f>IF(AND(K8=0,L8=1),1,0)</f>
        <v>0</v>
      </c>
      <c r="N8" s="2">
        <f t="shared" si="0"/>
        <v>0</v>
      </c>
      <c r="O8" t="s">
        <v>66</v>
      </c>
      <c r="R8" t="s">
        <v>32</v>
      </c>
      <c r="T8" t="s">
        <v>66</v>
      </c>
      <c r="V8" t="s">
        <v>63</v>
      </c>
      <c r="W8" t="s">
        <v>63</v>
      </c>
      <c r="X8" t="s">
        <v>37</v>
      </c>
      <c r="Y8" t="s">
        <v>64</v>
      </c>
      <c r="Z8" t="s">
        <v>64</v>
      </c>
      <c r="AA8" t="s">
        <v>37</v>
      </c>
      <c r="AB8" t="s">
        <v>41</v>
      </c>
      <c r="AC8" t="s">
        <v>41</v>
      </c>
      <c r="AD8" t="s">
        <v>68</v>
      </c>
    </row>
    <row r="9" spans="1:30">
      <c r="A9">
        <v>16324367</v>
      </c>
      <c r="B9" t="s">
        <v>26</v>
      </c>
      <c r="C9" s="1">
        <v>44449</v>
      </c>
      <c r="D9" t="s">
        <v>67</v>
      </c>
      <c r="E9" t="s">
        <v>28</v>
      </c>
      <c r="F9">
        <v>151311</v>
      </c>
      <c r="H9" t="s">
        <v>27</v>
      </c>
      <c r="I9" s="2" t="s">
        <v>30</v>
      </c>
      <c r="J9" s="2" t="s">
        <v>30</v>
      </c>
      <c r="K9" s="2">
        <f>IF(I9=contaduria,1,0)</f>
        <v>1</v>
      </c>
      <c r="L9" s="2">
        <f>IF(J9=contaduria,1,0)</f>
        <v>1</v>
      </c>
      <c r="M9" s="2">
        <f>IF(AND(K9=0,L9=1),1,0)</f>
        <v>0</v>
      </c>
      <c r="N9" s="2">
        <f t="shared" si="0"/>
        <v>0</v>
      </c>
      <c r="O9" t="s">
        <v>69</v>
      </c>
      <c r="P9" t="s">
        <v>32</v>
      </c>
      <c r="Q9" t="s">
        <v>67</v>
      </c>
      <c r="R9" t="s">
        <v>32</v>
      </c>
      <c r="S9" t="s">
        <v>27</v>
      </c>
      <c r="U9" t="s">
        <v>47</v>
      </c>
      <c r="V9" t="s">
        <v>63</v>
      </c>
      <c r="W9" t="s">
        <v>34</v>
      </c>
      <c r="X9" t="s">
        <v>37</v>
      </c>
      <c r="Y9" t="s">
        <v>64</v>
      </c>
      <c r="Z9" t="s">
        <v>38</v>
      </c>
      <c r="AA9" t="s">
        <v>37</v>
      </c>
      <c r="AB9" t="s">
        <v>41</v>
      </c>
      <c r="AC9" t="s">
        <v>41</v>
      </c>
      <c r="AD9" t="s">
        <v>70</v>
      </c>
    </row>
    <row r="10" spans="1:30">
      <c r="A10">
        <v>17411956</v>
      </c>
      <c r="B10" t="s">
        <v>26</v>
      </c>
      <c r="C10" s="1">
        <v>44512</v>
      </c>
      <c r="D10" t="s">
        <v>27</v>
      </c>
      <c r="E10" t="s">
        <v>28</v>
      </c>
      <c r="F10">
        <v>151311</v>
      </c>
      <c r="G10" t="s">
        <v>29</v>
      </c>
      <c r="H10" t="s">
        <v>29</v>
      </c>
      <c r="I10" s="2" t="s">
        <v>30</v>
      </c>
      <c r="J10" s="2" t="s">
        <v>35</v>
      </c>
      <c r="K10" s="2">
        <f>IF(I10=contaduria,1,0)</f>
        <v>1</v>
      </c>
      <c r="L10" s="2">
        <f>IF(J10=contaduria,1,0)</f>
        <v>0</v>
      </c>
      <c r="M10" s="2">
        <f>IF(AND(K10=0,L10=1),1,0)</f>
        <v>0</v>
      </c>
      <c r="N10" s="2">
        <f t="shared" si="0"/>
        <v>1</v>
      </c>
      <c r="O10" t="s">
        <v>50</v>
      </c>
      <c r="P10" t="s">
        <v>32</v>
      </c>
      <c r="Q10" t="s">
        <v>27</v>
      </c>
      <c r="R10" t="s">
        <v>32</v>
      </c>
      <c r="U10" t="s">
        <v>33</v>
      </c>
      <c r="V10" t="s">
        <v>34</v>
      </c>
      <c r="W10" t="s">
        <v>36</v>
      </c>
      <c r="X10" t="s">
        <v>37</v>
      </c>
      <c r="Y10" t="s">
        <v>38</v>
      </c>
      <c r="Z10" t="s">
        <v>39</v>
      </c>
      <c r="AA10" t="s">
        <v>40</v>
      </c>
      <c r="AB10" t="s">
        <v>41</v>
      </c>
      <c r="AC10" t="s">
        <v>42</v>
      </c>
      <c r="AD10" t="s">
        <v>71</v>
      </c>
    </row>
    <row r="11" spans="1:30">
      <c r="A11">
        <v>17794229</v>
      </c>
      <c r="B11" t="s">
        <v>26</v>
      </c>
      <c r="C11" s="1">
        <v>44537</v>
      </c>
      <c r="D11" t="s">
        <v>72</v>
      </c>
      <c r="E11" t="s">
        <v>28</v>
      </c>
      <c r="F11">
        <v>151311</v>
      </c>
      <c r="G11" t="s">
        <v>61</v>
      </c>
      <c r="H11" t="s">
        <v>61</v>
      </c>
      <c r="I11" s="2" t="s">
        <v>73</v>
      </c>
      <c r="J11" s="2" t="s">
        <v>30</v>
      </c>
      <c r="K11" s="2">
        <f>IF(I11=contaduria,1,0)</f>
        <v>0</v>
      </c>
      <c r="L11" s="2">
        <f>IF(J11=contaduria,1,0)</f>
        <v>1</v>
      </c>
      <c r="M11" s="2">
        <f>IF(AND(K11=0,L11=1),1,0)</f>
        <v>1</v>
      </c>
      <c r="N11" s="2">
        <f t="shared" si="0"/>
        <v>0</v>
      </c>
      <c r="O11" t="s">
        <v>74</v>
      </c>
      <c r="P11" t="s">
        <v>32</v>
      </c>
      <c r="Q11" t="s">
        <v>72</v>
      </c>
      <c r="R11" t="s">
        <v>32</v>
      </c>
      <c r="U11" t="s">
        <v>33</v>
      </c>
      <c r="V11" t="s">
        <v>36</v>
      </c>
      <c r="W11" t="s">
        <v>63</v>
      </c>
      <c r="X11" t="s">
        <v>75</v>
      </c>
      <c r="Y11" t="s">
        <v>39</v>
      </c>
      <c r="Z11" t="s">
        <v>64</v>
      </c>
      <c r="AA11" t="s">
        <v>37</v>
      </c>
      <c r="AB11" t="s">
        <v>42</v>
      </c>
      <c r="AC11" t="s">
        <v>41</v>
      </c>
      <c r="AD11" t="s">
        <v>76</v>
      </c>
    </row>
    <row r="12" spans="1:30">
      <c r="A12">
        <v>17794767</v>
      </c>
      <c r="B12" t="s">
        <v>66</v>
      </c>
      <c r="C12" s="1">
        <v>44537</v>
      </c>
      <c r="D12" t="s">
        <v>77</v>
      </c>
      <c r="E12" t="s">
        <v>28</v>
      </c>
      <c r="F12">
        <v>151311</v>
      </c>
      <c r="H12" t="s">
        <v>77</v>
      </c>
      <c r="I12" s="2" t="s">
        <v>30</v>
      </c>
      <c r="J12" s="2" t="s">
        <v>30</v>
      </c>
      <c r="K12" s="2">
        <f>IF(I12=contaduria,1,0)</f>
        <v>1</v>
      </c>
      <c r="L12" s="2">
        <f>IF(J12=contaduria,1,0)</f>
        <v>1</v>
      </c>
      <c r="M12" s="2">
        <f>IF(AND(K12=0,L12=1),1,0)</f>
        <v>0</v>
      </c>
      <c r="N12" s="2">
        <f t="shared" si="0"/>
        <v>0</v>
      </c>
      <c r="O12" t="s">
        <v>66</v>
      </c>
      <c r="R12" t="s">
        <v>32</v>
      </c>
      <c r="T12" t="s">
        <v>66</v>
      </c>
      <c r="V12" t="s">
        <v>63</v>
      </c>
      <c r="W12" t="s">
        <v>63</v>
      </c>
      <c r="X12" t="s">
        <v>37</v>
      </c>
      <c r="Y12" t="s">
        <v>64</v>
      </c>
      <c r="Z12" t="s">
        <v>64</v>
      </c>
      <c r="AA12" t="s">
        <v>37</v>
      </c>
      <c r="AB12" t="s">
        <v>41</v>
      </c>
      <c r="AC12" t="s">
        <v>41</v>
      </c>
      <c r="AD12" t="s">
        <v>78</v>
      </c>
    </row>
    <row r="13" spans="1:30">
      <c r="A13">
        <v>17794898</v>
      </c>
      <c r="B13" t="s">
        <v>26</v>
      </c>
      <c r="C13" s="1">
        <v>44537</v>
      </c>
      <c r="D13" t="s">
        <v>77</v>
      </c>
      <c r="E13" t="s">
        <v>28</v>
      </c>
      <c r="F13">
        <v>151311</v>
      </c>
      <c r="H13" t="s">
        <v>27</v>
      </c>
      <c r="I13" s="2" t="s">
        <v>30</v>
      </c>
      <c r="J13" s="2" t="s">
        <v>30</v>
      </c>
      <c r="K13" s="2">
        <f>IF(I13=contaduria,1,0)</f>
        <v>1</v>
      </c>
      <c r="L13" s="2">
        <f>IF(J13=contaduria,1,0)</f>
        <v>1</v>
      </c>
      <c r="M13" s="2">
        <f>IF(AND(K13=0,L13=1),1,0)</f>
        <v>0</v>
      </c>
      <c r="N13" s="2">
        <f t="shared" si="0"/>
        <v>0</v>
      </c>
      <c r="O13" t="s">
        <v>79</v>
      </c>
      <c r="P13" t="s">
        <v>32</v>
      </c>
      <c r="Q13" t="s">
        <v>77</v>
      </c>
      <c r="R13" t="s">
        <v>32</v>
      </c>
      <c r="S13" t="s">
        <v>27</v>
      </c>
      <c r="U13" t="s">
        <v>47</v>
      </c>
      <c r="V13" t="s">
        <v>63</v>
      </c>
      <c r="W13" t="s">
        <v>34</v>
      </c>
      <c r="X13" t="s">
        <v>37</v>
      </c>
      <c r="Y13" t="s">
        <v>64</v>
      </c>
      <c r="Z13" t="s">
        <v>38</v>
      </c>
      <c r="AA13" t="s">
        <v>37</v>
      </c>
      <c r="AB13" t="s">
        <v>41</v>
      </c>
      <c r="AC13" t="s">
        <v>41</v>
      </c>
      <c r="AD13" t="s">
        <v>80</v>
      </c>
    </row>
    <row r="14" spans="1:30">
      <c r="A14">
        <v>17944501</v>
      </c>
      <c r="B14" t="s">
        <v>26</v>
      </c>
      <c r="C14" s="1">
        <v>44545</v>
      </c>
      <c r="D14" t="s">
        <v>27</v>
      </c>
      <c r="E14" t="s">
        <v>28</v>
      </c>
      <c r="F14">
        <v>151311</v>
      </c>
      <c r="H14" t="s">
        <v>72</v>
      </c>
      <c r="I14" s="2" t="s">
        <v>30</v>
      </c>
      <c r="J14" s="2" t="s">
        <v>73</v>
      </c>
      <c r="K14" s="2">
        <f>IF(I14=contaduria,1,0)</f>
        <v>1</v>
      </c>
      <c r="L14" s="2">
        <f>IF(J14=contaduria,1,0)</f>
        <v>0</v>
      </c>
      <c r="M14" s="2">
        <f>IF(AND(K14=0,L14=1),1,0)</f>
        <v>0</v>
      </c>
      <c r="N14" s="2">
        <f t="shared" si="0"/>
        <v>1</v>
      </c>
      <c r="O14" t="s">
        <v>81</v>
      </c>
      <c r="P14" t="s">
        <v>32</v>
      </c>
      <c r="Q14" t="s">
        <v>27</v>
      </c>
      <c r="R14" t="s">
        <v>32</v>
      </c>
      <c r="S14" t="s">
        <v>72</v>
      </c>
      <c r="U14" t="s">
        <v>47</v>
      </c>
      <c r="V14" t="s">
        <v>34</v>
      </c>
      <c r="W14" t="s">
        <v>36</v>
      </c>
      <c r="X14" t="s">
        <v>37</v>
      </c>
      <c r="Y14" t="s">
        <v>38</v>
      </c>
      <c r="Z14" t="s">
        <v>39</v>
      </c>
      <c r="AA14" t="s">
        <v>75</v>
      </c>
      <c r="AB14" t="s">
        <v>41</v>
      </c>
      <c r="AC14" t="s">
        <v>42</v>
      </c>
      <c r="AD14" t="s">
        <v>82</v>
      </c>
    </row>
    <row r="15" spans="1:30">
      <c r="A15">
        <v>18675662</v>
      </c>
      <c r="B15" t="s">
        <v>26</v>
      </c>
      <c r="C15" s="1">
        <v>44594</v>
      </c>
      <c r="D15" t="s">
        <v>83</v>
      </c>
      <c r="E15" t="s">
        <v>28</v>
      </c>
      <c r="F15">
        <v>151311</v>
      </c>
      <c r="G15" t="s">
        <v>84</v>
      </c>
      <c r="H15" t="s">
        <v>84</v>
      </c>
      <c r="I15" s="2" t="s">
        <v>73</v>
      </c>
      <c r="J15" s="2" t="s">
        <v>30</v>
      </c>
      <c r="K15" s="2">
        <f>IF(I15=contaduria,1,0)</f>
        <v>0</v>
      </c>
      <c r="L15" s="2">
        <f>IF(J15=contaduria,1,0)</f>
        <v>1</v>
      </c>
      <c r="M15" s="2">
        <f>IF(AND(K15=0,L15=1),1,0)</f>
        <v>1</v>
      </c>
      <c r="N15" s="2">
        <f t="shared" si="0"/>
        <v>0</v>
      </c>
      <c r="O15" t="s">
        <v>85</v>
      </c>
      <c r="P15" t="s">
        <v>32</v>
      </c>
      <c r="Q15" t="s">
        <v>83</v>
      </c>
      <c r="R15" t="s">
        <v>32</v>
      </c>
      <c r="U15" t="s">
        <v>33</v>
      </c>
      <c r="V15" t="s">
        <v>36</v>
      </c>
      <c r="W15" t="s">
        <v>86</v>
      </c>
      <c r="X15" t="s">
        <v>75</v>
      </c>
      <c r="Y15" t="s">
        <v>39</v>
      </c>
      <c r="Z15" t="s">
        <v>87</v>
      </c>
      <c r="AA15" t="s">
        <v>37</v>
      </c>
      <c r="AB15" t="s">
        <v>42</v>
      </c>
      <c r="AC15" t="s">
        <v>41</v>
      </c>
      <c r="AD15" t="s">
        <v>88</v>
      </c>
    </row>
    <row r="16" spans="1:30">
      <c r="A16">
        <v>18676331</v>
      </c>
      <c r="B16" t="s">
        <v>26</v>
      </c>
      <c r="C16" s="1">
        <v>44594</v>
      </c>
      <c r="D16" t="s">
        <v>89</v>
      </c>
      <c r="E16" t="s">
        <v>28</v>
      </c>
      <c r="F16">
        <v>151311</v>
      </c>
      <c r="G16" t="s">
        <v>90</v>
      </c>
      <c r="H16" t="s">
        <v>90</v>
      </c>
      <c r="I16" s="2" t="s">
        <v>30</v>
      </c>
      <c r="J16" s="2" t="s">
        <v>73</v>
      </c>
      <c r="K16" s="2">
        <f>IF(I16=contaduria,1,0)</f>
        <v>1</v>
      </c>
      <c r="L16" s="2">
        <f>IF(J16=contaduria,1,0)</f>
        <v>0</v>
      </c>
      <c r="M16" s="2">
        <f>IF(AND(K16=0,L16=1),1,0)</f>
        <v>0</v>
      </c>
      <c r="N16" s="2">
        <f t="shared" si="0"/>
        <v>1</v>
      </c>
      <c r="O16" t="s">
        <v>91</v>
      </c>
      <c r="P16" t="s">
        <v>32</v>
      </c>
      <c r="R16" t="s">
        <v>32</v>
      </c>
      <c r="U16" t="s">
        <v>33</v>
      </c>
      <c r="V16" t="s">
        <v>86</v>
      </c>
      <c r="W16" t="s">
        <v>36</v>
      </c>
      <c r="Z16" t="s">
        <v>39</v>
      </c>
      <c r="AA16" t="s">
        <v>75</v>
      </c>
      <c r="AB16" t="s">
        <v>41</v>
      </c>
      <c r="AC16" t="s">
        <v>42</v>
      </c>
      <c r="AD16" t="s">
        <v>92</v>
      </c>
    </row>
    <row r="17" spans="1:30">
      <c r="A17">
        <v>18706004</v>
      </c>
      <c r="B17" t="s">
        <v>26</v>
      </c>
      <c r="C17" s="1">
        <v>44596</v>
      </c>
      <c r="D17" t="s">
        <v>83</v>
      </c>
      <c r="E17" t="s">
        <v>28</v>
      </c>
      <c r="F17">
        <v>151311</v>
      </c>
      <c r="G17" t="s">
        <v>84</v>
      </c>
      <c r="H17" t="s">
        <v>84</v>
      </c>
      <c r="I17" s="2" t="s">
        <v>73</v>
      </c>
      <c r="J17" s="2" t="s">
        <v>30</v>
      </c>
      <c r="K17" s="2">
        <f>IF(I17=contaduria,1,0)</f>
        <v>0</v>
      </c>
      <c r="L17" s="2">
        <f>IF(J17=contaduria,1,0)</f>
        <v>1</v>
      </c>
      <c r="M17" s="2">
        <f>IF(AND(K17=0,L17=1),1,0)</f>
        <v>1</v>
      </c>
      <c r="N17" s="2">
        <f t="shared" si="0"/>
        <v>0</v>
      </c>
      <c r="O17" t="s">
        <v>93</v>
      </c>
      <c r="P17" t="s">
        <v>32</v>
      </c>
      <c r="Q17" t="s">
        <v>83</v>
      </c>
      <c r="R17" t="s">
        <v>32</v>
      </c>
      <c r="U17" t="s">
        <v>33</v>
      </c>
      <c r="V17" t="s">
        <v>36</v>
      </c>
      <c r="W17" t="s">
        <v>86</v>
      </c>
      <c r="X17" t="s">
        <v>75</v>
      </c>
      <c r="Y17" t="s">
        <v>39</v>
      </c>
      <c r="Z17" t="s">
        <v>87</v>
      </c>
      <c r="AA17" t="s">
        <v>37</v>
      </c>
      <c r="AB17" t="s">
        <v>42</v>
      </c>
      <c r="AC17" t="s">
        <v>41</v>
      </c>
      <c r="AD17" t="s">
        <v>94</v>
      </c>
    </row>
    <row r="18" spans="1:30">
      <c r="A18">
        <v>18706399</v>
      </c>
      <c r="B18" t="s">
        <v>66</v>
      </c>
      <c r="C18" s="1">
        <v>44596</v>
      </c>
      <c r="D18" t="s">
        <v>89</v>
      </c>
      <c r="E18" t="s">
        <v>28</v>
      </c>
      <c r="F18">
        <v>151311</v>
      </c>
      <c r="H18" t="s">
        <v>89</v>
      </c>
      <c r="I18" s="2" t="s">
        <v>30</v>
      </c>
      <c r="J18" s="2" t="s">
        <v>30</v>
      </c>
      <c r="K18" s="2">
        <f>IF(I18=contaduria,1,0)</f>
        <v>1</v>
      </c>
      <c r="L18" s="2">
        <f>IF(J18=contaduria,1,0)</f>
        <v>1</v>
      </c>
      <c r="M18" s="2">
        <f>IF(AND(K18=0,L18=1),1,0)</f>
        <v>0</v>
      </c>
      <c r="N18" s="2">
        <f t="shared" si="0"/>
        <v>0</v>
      </c>
      <c r="O18" t="s">
        <v>66</v>
      </c>
      <c r="R18" t="s">
        <v>32</v>
      </c>
      <c r="T18" t="s">
        <v>66</v>
      </c>
      <c r="V18" t="s">
        <v>86</v>
      </c>
      <c r="W18" t="s">
        <v>86</v>
      </c>
      <c r="AD18" t="s">
        <v>95</v>
      </c>
    </row>
    <row r="19" spans="1:30">
      <c r="A19">
        <v>18713870</v>
      </c>
      <c r="B19" t="s">
        <v>26</v>
      </c>
      <c r="C19" s="1">
        <v>44596</v>
      </c>
      <c r="D19" t="s">
        <v>89</v>
      </c>
      <c r="E19" t="s">
        <v>28</v>
      </c>
      <c r="F19">
        <v>151311</v>
      </c>
      <c r="H19" t="s">
        <v>83</v>
      </c>
      <c r="I19" s="2" t="s">
        <v>30</v>
      </c>
      <c r="J19" s="2" t="s">
        <v>73</v>
      </c>
      <c r="K19" s="2">
        <f>IF(I19=contaduria,1,0)</f>
        <v>1</v>
      </c>
      <c r="L19" s="2">
        <f>IF(J19=contaduria,1,0)</f>
        <v>0</v>
      </c>
      <c r="M19" s="2">
        <f>IF(AND(K19=0,L19=1),1,0)</f>
        <v>0</v>
      </c>
      <c r="N19" s="2">
        <f t="shared" si="0"/>
        <v>1</v>
      </c>
      <c r="O19" t="s">
        <v>96</v>
      </c>
      <c r="P19" t="s">
        <v>32</v>
      </c>
      <c r="Q19" t="s">
        <v>89</v>
      </c>
      <c r="R19" t="s">
        <v>32</v>
      </c>
      <c r="S19" t="s">
        <v>83</v>
      </c>
      <c r="U19" t="s">
        <v>47</v>
      </c>
      <c r="V19" t="s">
        <v>86</v>
      </c>
      <c r="W19" t="s">
        <v>36</v>
      </c>
      <c r="X19" t="s">
        <v>37</v>
      </c>
      <c r="Y19" t="s">
        <v>87</v>
      </c>
      <c r="Z19" t="s">
        <v>39</v>
      </c>
      <c r="AA19" t="s">
        <v>75</v>
      </c>
      <c r="AB19" t="s">
        <v>41</v>
      </c>
      <c r="AC19" t="s">
        <v>42</v>
      </c>
      <c r="AD19" t="s">
        <v>97</v>
      </c>
    </row>
    <row r="20" spans="1:30">
      <c r="A20">
        <v>18716008</v>
      </c>
      <c r="B20" t="s">
        <v>26</v>
      </c>
      <c r="C20" s="1">
        <v>44596</v>
      </c>
      <c r="D20" t="s">
        <v>83</v>
      </c>
      <c r="E20" t="s">
        <v>28</v>
      </c>
      <c r="F20">
        <v>151311</v>
      </c>
      <c r="H20" t="s">
        <v>89</v>
      </c>
      <c r="I20" s="2" t="s">
        <v>73</v>
      </c>
      <c r="J20" s="2" t="s">
        <v>30</v>
      </c>
      <c r="K20" s="2">
        <f>IF(I20=contaduria,1,0)</f>
        <v>0</v>
      </c>
      <c r="L20" s="2">
        <f>IF(J20=contaduria,1,0)</f>
        <v>1</v>
      </c>
      <c r="M20" s="2">
        <f>IF(AND(K20=0,L20=1),1,0)</f>
        <v>1</v>
      </c>
      <c r="N20" s="2">
        <f t="shared" si="0"/>
        <v>0</v>
      </c>
      <c r="O20" t="s">
        <v>98</v>
      </c>
      <c r="P20" t="s">
        <v>32</v>
      </c>
      <c r="Q20" t="s">
        <v>83</v>
      </c>
      <c r="R20" t="s">
        <v>32</v>
      </c>
      <c r="S20" t="s">
        <v>89</v>
      </c>
      <c r="U20" t="s">
        <v>47</v>
      </c>
      <c r="V20" t="s">
        <v>36</v>
      </c>
      <c r="W20" t="s">
        <v>86</v>
      </c>
      <c r="X20" t="s">
        <v>75</v>
      </c>
      <c r="Y20" t="s">
        <v>39</v>
      </c>
      <c r="Z20" t="s">
        <v>87</v>
      </c>
      <c r="AA20" t="s">
        <v>37</v>
      </c>
      <c r="AB20" t="s">
        <v>42</v>
      </c>
      <c r="AC20" t="s">
        <v>41</v>
      </c>
      <c r="AD20" t="s">
        <v>99</v>
      </c>
    </row>
    <row r="21" spans="1:30">
      <c r="A21">
        <v>18721283</v>
      </c>
      <c r="B21" t="s">
        <v>26</v>
      </c>
      <c r="C21" s="1">
        <v>44596</v>
      </c>
      <c r="D21" t="s">
        <v>89</v>
      </c>
      <c r="E21" t="s">
        <v>28</v>
      </c>
      <c r="F21">
        <v>151311</v>
      </c>
      <c r="H21" t="s">
        <v>83</v>
      </c>
      <c r="I21" s="2" t="s">
        <v>30</v>
      </c>
      <c r="J21" s="2" t="s">
        <v>73</v>
      </c>
      <c r="K21" s="2">
        <f>IF(I21=contaduria,1,0)</f>
        <v>1</v>
      </c>
      <c r="L21" s="2">
        <f>IF(J21=contaduria,1,0)</f>
        <v>0</v>
      </c>
      <c r="M21" s="2">
        <f>IF(AND(K21=0,L21=1),1,0)</f>
        <v>0</v>
      </c>
      <c r="N21" s="2">
        <f t="shared" si="0"/>
        <v>1</v>
      </c>
      <c r="O21" t="s">
        <v>96</v>
      </c>
      <c r="P21" t="s">
        <v>32</v>
      </c>
      <c r="Q21" t="s">
        <v>89</v>
      </c>
      <c r="R21" t="s">
        <v>32</v>
      </c>
      <c r="S21" t="s">
        <v>83</v>
      </c>
      <c r="U21" t="s">
        <v>47</v>
      </c>
      <c r="V21" t="s">
        <v>86</v>
      </c>
      <c r="W21" t="s">
        <v>36</v>
      </c>
      <c r="X21" t="s">
        <v>37</v>
      </c>
      <c r="Y21" t="s">
        <v>87</v>
      </c>
      <c r="Z21" t="s">
        <v>39</v>
      </c>
      <c r="AA21" t="s">
        <v>75</v>
      </c>
      <c r="AB21" t="s">
        <v>41</v>
      </c>
      <c r="AC21" t="s">
        <v>42</v>
      </c>
      <c r="AD21" t="s">
        <v>100</v>
      </c>
    </row>
    <row r="22" spans="1:30">
      <c r="A22">
        <v>18735674</v>
      </c>
      <c r="B22" t="s">
        <v>26</v>
      </c>
      <c r="C22" s="1">
        <v>44599</v>
      </c>
      <c r="D22" t="s">
        <v>101</v>
      </c>
      <c r="E22" t="s">
        <v>28</v>
      </c>
      <c r="F22">
        <v>151311</v>
      </c>
      <c r="H22" t="s">
        <v>102</v>
      </c>
      <c r="I22" s="2" t="s">
        <v>53</v>
      </c>
      <c r="J22" s="2" t="s">
        <v>30</v>
      </c>
      <c r="K22" s="2">
        <f>IF(I22=contaduria,1,0)</f>
        <v>0</v>
      </c>
      <c r="L22" s="2">
        <f>IF(J22=contaduria,1,0)</f>
        <v>1</v>
      </c>
      <c r="M22" s="2">
        <f>IF(AND(K22=0,L22=1),1,0)</f>
        <v>1</v>
      </c>
      <c r="N22" s="2">
        <f t="shared" si="0"/>
        <v>0</v>
      </c>
      <c r="O22" t="s">
        <v>103</v>
      </c>
      <c r="P22" t="s">
        <v>32</v>
      </c>
      <c r="Q22" t="s">
        <v>101</v>
      </c>
      <c r="R22" t="s">
        <v>32</v>
      </c>
      <c r="S22" t="s">
        <v>102</v>
      </c>
      <c r="U22" t="s">
        <v>47</v>
      </c>
      <c r="V22" t="s">
        <v>104</v>
      </c>
      <c r="W22" t="s">
        <v>34</v>
      </c>
      <c r="X22" t="s">
        <v>56</v>
      </c>
      <c r="Y22" t="s">
        <v>105</v>
      </c>
      <c r="Z22" t="s">
        <v>38</v>
      </c>
      <c r="AA22" t="s">
        <v>37</v>
      </c>
      <c r="AB22" t="s">
        <v>42</v>
      </c>
      <c r="AC22" t="s">
        <v>41</v>
      </c>
      <c r="AD22" t="s">
        <v>106</v>
      </c>
    </row>
    <row r="23" spans="1:30">
      <c r="A23">
        <v>18735866</v>
      </c>
      <c r="B23" t="s">
        <v>26</v>
      </c>
      <c r="C23" s="1">
        <v>44599</v>
      </c>
      <c r="D23" t="s">
        <v>102</v>
      </c>
      <c r="E23" t="s">
        <v>28</v>
      </c>
      <c r="F23">
        <v>151311</v>
      </c>
      <c r="H23" t="s">
        <v>101</v>
      </c>
      <c r="I23" s="2" t="s">
        <v>30</v>
      </c>
      <c r="J23" s="2" t="s">
        <v>53</v>
      </c>
      <c r="K23" s="2">
        <f>IF(I23=contaduria,1,0)</f>
        <v>1</v>
      </c>
      <c r="L23" s="2">
        <f>IF(J23=contaduria,1,0)</f>
        <v>0</v>
      </c>
      <c r="M23" s="2">
        <f>IF(AND(K23=0,L23=1),1,0)</f>
        <v>0</v>
      </c>
      <c r="N23" s="2">
        <f>SUM(K23:L23)</f>
        <v>1</v>
      </c>
      <c r="O23" t="s">
        <v>107</v>
      </c>
      <c r="P23" t="s">
        <v>32</v>
      </c>
      <c r="Q23" t="s">
        <v>102</v>
      </c>
      <c r="R23" t="s">
        <v>32</v>
      </c>
      <c r="S23" t="s">
        <v>101</v>
      </c>
      <c r="U23" t="s">
        <v>47</v>
      </c>
      <c r="V23" t="s">
        <v>34</v>
      </c>
      <c r="W23" t="s">
        <v>104</v>
      </c>
      <c r="X23" t="s">
        <v>37</v>
      </c>
      <c r="Y23" t="s">
        <v>38</v>
      </c>
      <c r="Z23" t="s">
        <v>105</v>
      </c>
      <c r="AA23" t="s">
        <v>56</v>
      </c>
      <c r="AB23" t="s">
        <v>41</v>
      </c>
      <c r="AC23" t="s">
        <v>42</v>
      </c>
      <c r="AD23" t="s">
        <v>108</v>
      </c>
    </row>
    <row r="24" spans="1:30">
      <c r="M24" s="2">
        <f>SUM(M2:M23)</f>
        <v>8</v>
      </c>
      <c r="N24" s="2">
        <f>SUM(N2:N23)</f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A2" sqref="A2"/>
    </sheetView>
  </sheetViews>
  <sheetFormatPr baseColWidth="10" defaultRowHeight="15"/>
  <cols>
    <col min="1" max="1" width="14.42578125" bestFit="1" customWidth="1"/>
  </cols>
  <sheetData>
    <row r="2" spans="1:1">
      <c r="A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contaduria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Alejandro Moran</dc:creator>
  <cp:lastModifiedBy>Hector Alejandro Moran</cp:lastModifiedBy>
  <dcterms:created xsi:type="dcterms:W3CDTF">2022-09-28T13:23:45Z</dcterms:created>
  <dcterms:modified xsi:type="dcterms:W3CDTF">2022-09-28T13:54:27Z</dcterms:modified>
</cp:coreProperties>
</file>