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tables/table1.xml" ContentType="application/vnd.openxmlformats-officedocument.spreadsheetml.table+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Resultados MAY 23" sheetId="1" state="visible" r:id="rId1"/>
    <sheet name="Resumen" sheetId="2" state="visible" r:id="rId2"/>
    <sheet name="Hoja explicativa" sheetId="3" state="visible" r:id="rId3"/>
  </sheets>
  <definedNames>
    <definedName name="_Hlk65753721" localSheetId="1">Resumen!#REF!</definedName>
    <definedName name="_Toc61255623" localSheetId="1">Resumen!$A$3</definedName>
    <definedName name="_Toc63327908" localSheetId="1">Resumen!$A$4</definedName>
  </definedNames>
  <calcPr/>
</workbook>
</file>

<file path=xl/sharedStrings.xml><?xml version="1.0" encoding="utf-8"?>
<sst xmlns="http://schemas.openxmlformats.org/spreadsheetml/2006/main" count="192" uniqueCount="192">
  <si>
    <t xml:space="preserve">Estándares Diurnos </t>
  </si>
  <si>
    <t xml:space="preserve">Línea de base</t>
  </si>
  <si>
    <t>Tramo</t>
  </si>
  <si>
    <t xml:space="preserve">Sitio fijo</t>
  </si>
  <si>
    <t>Entorno</t>
  </si>
  <si>
    <t>PK</t>
  </si>
  <si>
    <t xml:space="preserve">Frecuencia </t>
  </si>
  <si>
    <t>Punto</t>
  </si>
  <si>
    <t>Latitud</t>
  </si>
  <si>
    <t>Longitud</t>
  </si>
  <si>
    <t xml:space="preserve">Guía MASS</t>
  </si>
  <si>
    <t xml:space="preserve">Guía MASS LB +3 </t>
  </si>
  <si>
    <t xml:space="preserve">GESTA RUIDO 2015</t>
  </si>
  <si>
    <t xml:space="preserve">LB +X</t>
  </si>
  <si>
    <t xml:space="preserve">Estándar más estricto</t>
  </si>
  <si>
    <t>LAeq</t>
  </si>
  <si>
    <t>LAmx</t>
  </si>
  <si>
    <t>LAmin</t>
  </si>
  <si>
    <t xml:space="preserve">LA10 </t>
  </si>
  <si>
    <t xml:space="preserve">LA50 </t>
  </si>
  <si>
    <t>LA90</t>
  </si>
  <si>
    <t xml:space="preserve">Observaciones linea de base</t>
  </si>
  <si>
    <t>LAeq2</t>
  </si>
  <si>
    <t>∆Laeq</t>
  </si>
  <si>
    <t xml:space="preserve">Nivel de percepción</t>
  </si>
  <si>
    <t>LAmx3</t>
  </si>
  <si>
    <t>LAmin4</t>
  </si>
  <si>
    <t xml:space="preserve">LA10 5</t>
  </si>
  <si>
    <t xml:space="preserve">LA50 6</t>
  </si>
  <si>
    <t>LA907</t>
  </si>
  <si>
    <t xml:space="preserve">Observaciones MAY 2023</t>
  </si>
  <si>
    <t xml:space="preserve">Obrador Capurro</t>
  </si>
  <si>
    <t>Industrial</t>
  </si>
  <si>
    <t xml:space="preserve">Mensual </t>
  </si>
  <si>
    <t>EC01</t>
  </si>
  <si>
    <t>NA</t>
  </si>
  <si>
    <t xml:space="preserve">Obrador Millán</t>
  </si>
  <si>
    <t>Mensual</t>
  </si>
  <si>
    <t>Mi01</t>
  </si>
  <si>
    <t>N/A</t>
  </si>
  <si>
    <t xml:space="preserve">Línea base se realiza en mayo en horario de corte sin ninguna actividad dentro del obrador o en la traza próxima.
Ruido provenientes de las aves en el predio de la facultad de Agronomía. No hay tránsito por la Av. Millán (calle cerrada por la obra ). De forma intermitente se retiran funcionarios es autos particulares.</t>
  </si>
  <si>
    <t xml:space="preserve">Obrador Sayago</t>
  </si>
  <si>
    <t>SY01</t>
  </si>
  <si>
    <t xml:space="preserve">Acopio Sayago</t>
  </si>
  <si>
    <t xml:space="preserve">ACP SY01</t>
  </si>
  <si>
    <t xml:space="preserve">DPT R102 </t>
  </si>
  <si>
    <t>Residencial</t>
  </si>
  <si>
    <t>Trimestral</t>
  </si>
  <si>
    <t xml:space="preserve">DPT R102  01</t>
  </si>
  <si>
    <t>55.</t>
  </si>
  <si>
    <t xml:space="preserve"> Trinchera Ruta 102</t>
  </si>
  <si>
    <t xml:space="preserve">TR102 01</t>
  </si>
  <si>
    <t xml:space="preserve">TR102 02</t>
  </si>
  <si>
    <t xml:space="preserve">Obrador Las Piedras</t>
  </si>
  <si>
    <t>OLP01</t>
  </si>
  <si>
    <t xml:space="preserve">Depósito Las Piedras</t>
  </si>
  <si>
    <t>LP01</t>
  </si>
  <si>
    <t xml:space="preserve">Depósito 21+000</t>
  </si>
  <si>
    <t xml:space="preserve">DPT 21,000 01</t>
  </si>
  <si>
    <t>70.</t>
  </si>
  <si>
    <t xml:space="preserve">Obrador Borrazás</t>
  </si>
  <si>
    <t>OBA01</t>
  </si>
  <si>
    <t>OBA02</t>
  </si>
  <si>
    <t xml:space="preserve">Obrador Canelones</t>
  </si>
  <si>
    <t>C01</t>
  </si>
  <si>
    <t>C02</t>
  </si>
  <si>
    <t>65.</t>
  </si>
  <si>
    <t xml:space="preserve">Acopio 52+900</t>
  </si>
  <si>
    <t xml:space="preserve">ACP 52,900 01</t>
  </si>
  <si>
    <t>50.</t>
  </si>
  <si>
    <t xml:space="preserve">Obrador Santa Lucía</t>
  </si>
  <si>
    <t>SL02</t>
  </si>
  <si>
    <t xml:space="preserve">Obrador Independencia  </t>
  </si>
  <si>
    <t>I01</t>
  </si>
  <si>
    <t>I02</t>
  </si>
  <si>
    <t xml:space="preserve">Obrador 25 de Mayo</t>
  </si>
  <si>
    <t>25M01</t>
  </si>
  <si>
    <t xml:space="preserve">Obrador Berrondo</t>
  </si>
  <si>
    <t xml:space="preserve">Única medición</t>
  </si>
  <si>
    <t>B01</t>
  </si>
  <si>
    <t xml:space="preserve">Acopio 100+000</t>
  </si>
  <si>
    <t xml:space="preserve">ACP 100,000 01</t>
  </si>
  <si>
    <t xml:space="preserve">Depósito 100+000</t>
  </si>
  <si>
    <t xml:space="preserve">DPT 100,000 01</t>
  </si>
  <si>
    <t xml:space="preserve">Obrador Calleros</t>
  </si>
  <si>
    <t>Ca01</t>
  </si>
  <si>
    <t>Ca02</t>
  </si>
  <si>
    <t xml:space="preserve">Taller Piedra Alta</t>
  </si>
  <si>
    <t>TPA01</t>
  </si>
  <si>
    <t>TPA02</t>
  </si>
  <si>
    <t>TPA03</t>
  </si>
  <si>
    <t xml:space="preserve">Planta de soldadura</t>
  </si>
  <si>
    <t>F04</t>
  </si>
  <si>
    <t>F05</t>
  </si>
  <si>
    <t xml:space="preserve">Obrador puente B102</t>
  </si>
  <si>
    <t xml:space="preserve">B102 01</t>
  </si>
  <si>
    <t xml:space="preserve">Obrador Florida</t>
  </si>
  <si>
    <t>F02</t>
  </si>
  <si>
    <t xml:space="preserve">Préstamo 114+500</t>
  </si>
  <si>
    <t xml:space="preserve">PTM 114,500 01</t>
  </si>
  <si>
    <t xml:space="preserve">PTM 114,500 02</t>
  </si>
  <si>
    <t xml:space="preserve">Acopio 126+000</t>
  </si>
  <si>
    <t xml:space="preserve">ACP 126,000 01</t>
  </si>
  <si>
    <t xml:space="preserve">Obrador puente B104</t>
  </si>
  <si>
    <t xml:space="preserve">Sólo LB</t>
  </si>
  <si>
    <t xml:space="preserve">B104 01</t>
  </si>
  <si>
    <t xml:space="preserve">Acopio 139+000</t>
  </si>
  <si>
    <t xml:space="preserve">ACP 139,000 01</t>
  </si>
  <si>
    <t xml:space="preserve">ACP 139,000 02</t>
  </si>
  <si>
    <t xml:space="preserve">ACP 139,000 03</t>
  </si>
  <si>
    <t xml:space="preserve">Obrador Sarandí Grande</t>
  </si>
  <si>
    <t xml:space="preserve">Trimestral </t>
  </si>
  <si>
    <t>SG01</t>
  </si>
  <si>
    <t>SG02</t>
  </si>
  <si>
    <t xml:space="preserve">Préstamo Puntas del Maciel </t>
  </si>
  <si>
    <t>PM01</t>
  </si>
  <si>
    <t xml:space="preserve">Acopio 178+000</t>
  </si>
  <si>
    <t xml:space="preserve">ACP 178,000 01</t>
  </si>
  <si>
    <t xml:space="preserve">ACP 178,000 02</t>
  </si>
  <si>
    <t xml:space="preserve">Obrador Durazno</t>
  </si>
  <si>
    <t>D01</t>
  </si>
  <si>
    <t>D02</t>
  </si>
  <si>
    <t>D03</t>
  </si>
  <si>
    <t xml:space="preserve">Obrador Zorrilla</t>
  </si>
  <si>
    <t>Zo01</t>
  </si>
  <si>
    <t>Zo02</t>
  </si>
  <si>
    <t xml:space="preserve">Obrador Molles – Carlos Reyles</t>
  </si>
  <si>
    <t>Mo01</t>
  </si>
  <si>
    <t>Mo02</t>
  </si>
  <si>
    <t>Mo03</t>
  </si>
  <si>
    <t xml:space="preserve">Acopio 236+000</t>
  </si>
  <si>
    <t xml:space="preserve">ACP 236,000 01</t>
  </si>
  <si>
    <t xml:space="preserve">ACP 236,000 02</t>
  </si>
  <si>
    <t xml:space="preserve">Acopio 249+700</t>
  </si>
  <si>
    <t xml:space="preserve">ACP 249,700 01</t>
  </si>
  <si>
    <t xml:space="preserve">ACP 249,700 02</t>
  </si>
  <si>
    <t xml:space="preserve">Se efectuaron las mediciones previstas en la planificación incluyendo las estructuras fijas y frentes de obra urbanos y rurales.</t>
  </si>
  <si>
    <t xml:space="preserve">Los valores de LAeq se compararon con el estándar más restrictivo entre las guías MASS (Banco Mundial), los valores de la Guía del Ministerio del Ambiente y la normativa de referencia establecida en el estudio de impacto.</t>
  </si>
  <si>
    <t xml:space="preserve">Durante el periodo del presente informe, se realizaron mediciones en 10 estructuras fijas (14 puntos)  y 3 puntos en frentes de obra en toda la traza. </t>
  </si>
  <si>
    <t xml:space="preserve">En la tabla a continuación se resumen los resultados en función de cantidad de estructuras fijas.</t>
  </si>
  <si>
    <t xml:space="preserve">Resumen general de mediciones en estructuras fijas</t>
  </si>
  <si>
    <t>Ítem</t>
  </si>
  <si>
    <t>Estructuras</t>
  </si>
  <si>
    <t>Puntos</t>
  </si>
  <si>
    <t xml:space="preserve">Planificadas (cantidad)</t>
  </si>
  <si>
    <t xml:space="preserve">Activas (cantidad)</t>
  </si>
  <si>
    <t xml:space="preserve">Activas con Frentes de obra a menos de 150 m*</t>
  </si>
  <si>
    <t xml:space="preserve">Mediciones de linea de base</t>
  </si>
  <si>
    <t xml:space="preserve">Sin actividad</t>
  </si>
  <si>
    <t xml:space="preserve">Incumplimiento (cantidad)</t>
  </si>
  <si>
    <t xml:space="preserve">*Dada la cercanía del frente de obra no se monitoreó ya que el ruido predominante es el del frente en actividad. </t>
  </si>
  <si>
    <t xml:space="preserve">Cada instalación fija tiene en promedio tres puntos de monitoreo, basta con que uno se encuentre por encima del estándar de referencia para que en la tabla se note como incumplimiento. En el mes de mayoel incumplimiento se dio en el obrador Las Piedras, Borrazás y Durazno.</t>
  </si>
  <si>
    <t xml:space="preserve">Se realizó la medición de linea de base del obrador Millán. 
No se presentaron estructuras con frente de obra a menos de 150 m de distancia. </t>
  </si>
  <si>
    <t>pk</t>
  </si>
  <si>
    <t>Estructura</t>
  </si>
  <si>
    <t xml:space="preserve">Estándar (dBA)</t>
  </si>
  <si>
    <t xml:space="preserve">LAeq (dBA)</t>
  </si>
  <si>
    <t xml:space="preserve">Diferencia (dBA)</t>
  </si>
  <si>
    <t xml:space="preserve">Observaciones de campo</t>
  </si>
  <si>
    <t xml:space="preserve">Obrador en activiad al igual que en la traza. Sobre la calle lindera, la cual se encontraba cerrada, se observa maquinaria.</t>
  </si>
  <si>
    <t xml:space="preserve">Obrador en activiad. Durante la medición se observa a obreros realizando tareas manuales, sin embargo lo que predomina es el ruido proveniente del tránsito.</t>
  </si>
  <si>
    <t xml:space="preserve">Obrador en actividad, el sonido proveniente del mismo es muy poco percibido por el sonómetro. Se registra también la maquinaria que circula por la calle lindera, y lo que se destaca principalmente es el ruido proveniente del tránsito.</t>
  </si>
  <si>
    <t xml:space="preserve">Obrador en actividad, pero con poco movimiento. Lo que predomina en el sonómetro es el ruido proveniente de la ruta 5.</t>
  </si>
  <si>
    <t xml:space="preserve">Hoja Resultados : Las filas que aparecen en gris no corresponde medirlas en este mes</t>
  </si>
  <si>
    <t xml:space="preserve">Unidades: todos los valores se presentan en dBA</t>
  </si>
  <si>
    <t xml:space="preserve">Parámetro de los estándares: todos los estándares de referencia se refieren a LAeq</t>
  </si>
  <si>
    <t xml:space="preserve">Estándares IFC:  - Tomados de Guia MASS Guías Generales: Medio Ambiente página 62</t>
  </si>
  <si>
    <t>http://documentos.bancomundial.org/curated/es/862351490601664460/pdf/112110-SPANISH-General-Guidelines.pdf</t>
  </si>
  <si>
    <t xml:space="preserve">La aplicación de los estandares de la Guía Mass se realiza de la siguiente manera:
1-Para las estructuras fijas por cada punto se determina el tipo de entorno que presenta ya sea residencial, institucional, educativo o industrial-comercial para saber cuál estándar le corresponde de la tabla 1.7.1 si el 55 dBA o 70 dBA. Una vez establecido se compara contra la linea de base (LB) + 3; Para los casos en que el valor de LB+3 sea mayor que el estándar se establece dicho valor como estándar de la guía MASS, si es menor se establece el estándar sugerido en la tabla 1.7.1.
2-Para los frentes de obras se realiza el mismo ejercicio y los valores de LB se extraen del Anexo VI del EsIA</t>
  </si>
  <si>
    <t xml:space="preserve">Estándares EsIA: se recomienda repasar Documento Límites de Referencia para Niveles de Presion Sonora, en este documento también se encuentran las normativas Departamentales.</t>
  </si>
  <si>
    <t xml:space="preserve">Cuando aparece </t>
  </si>
  <si>
    <t xml:space="preserve">Significa que el estándar no aplica</t>
  </si>
  <si>
    <t>#</t>
  </si>
  <si>
    <t xml:space="preserve">Significa que el estándar de la guía no se emplea y aplica el LB Anexo VI EIA+X. Donde X=2 si es entorno urbarno, y X=3 si el punto de medición se encuentra en un entorno rural</t>
  </si>
  <si>
    <t xml:space="preserve">Identificación y coordenadas de puntos: corresponden a las informadas en los documentos de linea de base de cada obrador y planta. Para los casos de los depósitos y demás estructuras fijas. </t>
  </si>
  <si>
    <t>Obrador</t>
  </si>
  <si>
    <t>Nombre</t>
  </si>
  <si>
    <t xml:space="preserve">En blanco significa ya se realizó la línea de base</t>
  </si>
  <si>
    <t xml:space="preserve">En verde que falta realizar la línea de base</t>
  </si>
  <si>
    <t xml:space="preserve">Lugar descartado</t>
  </si>
  <si>
    <t xml:space="preserve">Comparación con estándares de referencia: Se presentan tres estándares, Guía MASS, Referencias del Anexo VI del EIA que toma en consideración la normativa departamental y las referencias del MVOTMA establecidas en el EIA. Se comparará con el estándar que tenga el valor más restrictivo, es decir, el más bajo de los tres.</t>
  </si>
  <si>
    <t xml:space="preserve">Percepción del ruido: Se calcula la diferencia de NPS obtenido en la medición con el valor de linea de base y así  conocer cuándo se presenta un cambio perceptible de NPS en los receptores tal como se muestra en la siguiente figura.</t>
  </si>
  <si>
    <t>Ejemplo</t>
  </si>
  <si>
    <t xml:space="preserve">Valor de LB</t>
  </si>
  <si>
    <t xml:space="preserve">Resultado monitoreo Mes x</t>
  </si>
  <si>
    <t>caso</t>
  </si>
  <si>
    <t>perceptible</t>
  </si>
  <si>
    <t xml:space="preserve">N/A cumple estándar</t>
  </si>
  <si>
    <t xml:space="preserve">SI la diferencia entre el resultado del monitoreo con el de LB da positivo (caso 1) significa que el monitoreo dio un valor mayor que el de LB. La diferencia en decibeles dirá que tan perceptible es ese nivel de LAeq </t>
  </si>
  <si>
    <t xml:space="preserve">Por el contrario, si la diferencia da negativo (caso 2), implica que la medición está por debajo de lo que se obtuvo en linea cumpliendo el estándar</t>
  </si>
  <si>
    <t xml:space="preserve">Para el caso de los frentes de obra que no tienen linea de base, la diferencia se realiza contra el estándar mas restrictivo</t>
  </si>
  <si>
    <t xml:space="preserve">Estándares Guía Gesta Ruido 2015</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</si>
</sst>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0" formatCode="0.000"/>
    <numFmt numFmtId="161" formatCode="0.00000"/>
    <numFmt numFmtId="162" formatCode="0.0"/>
  </numFmts>
  <fonts count="20">
    <font>
      <sz val="11.000000"/>
      <color theme="1"/>
      <name val="Calibri"/>
      <scheme val="minor"/>
    </font>
    <font>
      <sz val="11.000000"/>
      <color rgb="FF006100"/>
      <name val="Calibri"/>
      <scheme val="minor"/>
    </font>
    <font>
      <u/>
      <sz val="11.000000"/>
      <color theme="10"/>
      <name val="Calibri"/>
      <scheme val="minor"/>
    </font>
    <font>
      <sz val="11.000000"/>
      <color rgb="FF666666"/>
      <name val="Lato"/>
    </font>
    <font>
      <b/>
      <sz val="11.000000"/>
      <name val="Calibri"/>
      <scheme val="minor"/>
    </font>
    <font>
      <b/>
      <sz val="11.000000"/>
      <color theme="1"/>
      <name val="Calibri"/>
      <scheme val="minor"/>
    </font>
    <font>
      <sz val="11.000000"/>
      <name val="Calibri"/>
      <scheme val="minor"/>
    </font>
    <font>
      <sz val="11.000000"/>
      <name val="Calibri "/>
    </font>
    <font>
      <sz val="11.000000"/>
      <color rgb="FF2C363A"/>
      <name val="Calibri"/>
    </font>
    <font>
      <b/>
      <sz val="9.000000"/>
      <color rgb="FF2C363A"/>
      <name val="Calibri"/>
    </font>
    <font>
      <b/>
      <sz val="10.000000"/>
      <color theme="1"/>
      <name val="Calibri"/>
    </font>
    <font>
      <b/>
      <sz val="10.000000"/>
      <name val="Calibri"/>
    </font>
    <font>
      <sz val="10.000000"/>
      <color theme="1"/>
      <name val="Calibri"/>
    </font>
    <font>
      <sz val="10.000000"/>
      <name val="Calibri"/>
    </font>
    <font>
      <sz val="11.000000"/>
      <color rgb="FF2C363A"/>
      <name val="Calibri"/>
      <scheme val="minor"/>
    </font>
    <font>
      <sz val="10.000000"/>
      <name val="Corbel"/>
    </font>
    <font>
      <sz val="10.000000"/>
      <color theme="0" tint="-0.34998626667073579"/>
      <name val="Corbel"/>
    </font>
    <font>
      <b/>
      <sz val="10.000000"/>
      <name val="Corbel"/>
    </font>
    <font>
      <sz val="10.000000"/>
      <color theme="1"/>
      <name val="Calibri"/>
      <scheme val="minor"/>
    </font>
    <font>
      <sz val="10.000000"/>
      <color theme="2" tint="-0.499984740745262"/>
      <name val="Calibri"/>
    </font>
  </fonts>
  <fills count="14">
    <fill>
      <patternFill patternType="none"/>
    </fill>
    <fill>
      <patternFill patternType="gray125"/>
    </fill>
    <fill>
      <patternFill patternType="solid">
        <fgColor rgb="FFC6EFCE"/>
        <bgColor rgb="FFC6EFCE"/>
      </patternFill>
    </fill>
    <fill>
      <patternFill patternType="solid">
        <fgColor theme="0"/>
        <bgColor theme="0"/>
      </patternFill>
    </fill>
    <fill>
      <patternFill patternType="solid">
        <fgColor theme="0" tint="-0.249977111117893"/>
        <bgColor theme="0" tint="-0.249977111117893"/>
      </patternFill>
    </fill>
    <fill>
      <patternFill patternType="solid">
        <fgColor theme="7" tint="0.59999389629810485"/>
        <bgColor theme="7" tint="0.59999389629810485"/>
      </patternFill>
    </fill>
    <fill>
      <patternFill patternType="solid">
        <fgColor theme="7" tint="0.79995117038483843"/>
        <bgColor theme="7" tint="0.79995117038483843"/>
      </patternFill>
    </fill>
    <fill>
      <patternFill patternType="solid">
        <fgColor theme="0" tint="-0.049989318521683403"/>
        <bgColor theme="0" tint="-0.049989318521683403"/>
      </patternFill>
    </fill>
    <fill>
      <patternFill patternType="solid">
        <fgColor rgb="FFD9D9D9"/>
        <bgColor rgb="FFD9D9D9"/>
      </patternFill>
    </fill>
    <fill>
      <patternFill patternType="solid">
        <fgColor theme="0" tint="-0.499984740745262"/>
        <bgColor theme="0" tint="-0.499984740745262"/>
      </patternFill>
    </fill>
    <fill>
      <patternFill patternType="solid">
        <fgColor theme="9" tint="0.59999389629810485"/>
        <bgColor theme="9" tint="0.59999389629810485"/>
      </patternFill>
    </fill>
    <fill>
      <patternFill patternType="solid">
        <fgColor rgb="FFFF7C80"/>
        <bgColor rgb="FFFF7C80"/>
      </patternFill>
    </fill>
    <fill>
      <patternFill patternType="solid">
        <fgColor theme="2"/>
        <bgColor theme="2"/>
      </patternFill>
    </fill>
    <fill>
      <patternFill patternType="solid">
        <fgColor theme="7" tint="0.79998168889431442"/>
        <bgColor theme="7" tint="0.79998168889431442"/>
      </patternFill>
    </fill>
  </fills>
  <borders count="13">
    <border>
      <left style="none"/>
      <right style="none"/>
      <top style="none"/>
      <bottom style="none"/>
      <diagonal style="none"/>
    </border>
    <border>
      <left style="thin">
        <color auto="1"/>
      </left>
      <right style="thin">
        <color auto="1"/>
      </right>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thin">
        <color auto="1"/>
      </right>
      <top style="none"/>
      <bottom style="thin">
        <color auto="1"/>
      </bottom>
      <diagonal style="none"/>
    </border>
    <border>
      <left style="thin">
        <color auto="1"/>
      </left>
      <right style="thin">
        <color auto="1"/>
      </right>
      <top style="none"/>
      <bottom style="none"/>
      <diagonal style="none"/>
    </border>
    <border>
      <left style="thin">
        <color theme="1" tint="0.049989318521683403"/>
      </left>
      <right style="thin">
        <color theme="1" tint="0.049989318521683403"/>
      </right>
      <top style="thin">
        <color theme="1" tint="0.049989318521683403"/>
      </top>
      <bottom style="thin">
        <color theme="1" tint="0.049989318521683403"/>
      </bottom>
      <diagonal style="none"/>
    </border>
    <border>
      <left style="thin">
        <color theme="1" tint="0.049989318521683403"/>
      </left>
      <right style="thin">
        <color theme="1" tint="0.049989318521683403"/>
      </right>
      <top style="thin">
        <color theme="1" tint="0.049989318521683403"/>
      </top>
      <bottom style="none"/>
      <diagonal style="none"/>
    </border>
    <border>
      <left style="thin">
        <color auto="1"/>
      </left>
      <right style="thin">
        <color auto="1"/>
      </right>
      <top style="thin">
        <color auto="1"/>
      </top>
      <bottom style="none"/>
      <diagonal style="none"/>
    </border>
    <border>
      <left style="thin">
        <color theme="1" tint="0.049989318521683403"/>
      </left>
      <right style="none"/>
      <top style="thin">
        <color theme="1" tint="0.049989318521683403"/>
      </top>
      <bottom style="thin">
        <color theme="1" tint="0.049989318521683403"/>
      </bottom>
      <diagonal style="none"/>
    </border>
    <border>
      <left style="none"/>
      <right style="none"/>
      <top style="none"/>
      <bottom style="thick">
        <color theme="0" tint="-0.34998626667073579"/>
      </bottom>
      <diagonal style="none"/>
    </border>
    <border>
      <left style="thin">
        <color auto="1"/>
      </left>
      <right style="none"/>
      <top style="none"/>
      <bottom style="none"/>
      <diagonal style="none"/>
    </border>
    <border>
      <left style="none"/>
      <right style="none"/>
      <top style="none"/>
      <bottom style="thin">
        <color auto="1"/>
      </bottom>
      <diagonal style="none"/>
    </border>
  </borders>
  <cellStyleXfs count="4">
    <xf fontId="0" fillId="0" borderId="0" numFmtId="0" applyNumberFormat="1" applyFont="1" applyFill="1" applyBorder="1"/>
    <xf fontId="1" fillId="2" borderId="0" numFmtId="0" applyNumberFormat="1" applyFont="1" applyFill="1" applyBorder="1"/>
    <xf fontId="2" fillId="0" borderId="0" numFmtId="0" applyNumberFormat="1" applyFont="1" applyFill="1" applyBorder="1"/>
    <xf fontId="3" fillId="0" borderId="0" numFmtId="0" applyNumberFormat="1" applyFont="1" applyFill="1" applyBorder="1"/>
  </cellStyleXfs>
  <cellXfs count="97">
    <xf fontId="0" fillId="0" borderId="0" numFmtId="0" xfId="0"/>
    <xf fontId="0" fillId="0" borderId="0" numFmtId="0" xfId="0" applyAlignment="1">
      <alignment horizontal="left" vertical="top"/>
    </xf>
    <xf fontId="0" fillId="3" borderId="0" numFmtId="0" xfId="0" applyFill="1" applyAlignment="1">
      <alignment horizontal="left" vertical="top"/>
    </xf>
    <xf fontId="0" fillId="0" borderId="0" numFmtId="0" xfId="0" applyAlignment="1">
      <alignment horizontal="left" vertical="top" wrapText="1"/>
    </xf>
    <xf fontId="4" fillId="4" borderId="1" numFmtId="0" xfId="0" applyFont="1" applyFill="1" applyBorder="1" applyAlignment="1">
      <alignment vertical="top"/>
    </xf>
    <xf fontId="4" fillId="4" borderId="1" numFmtId="0" xfId="0" applyFont="1" applyFill="1" applyBorder="1" applyAlignment="1">
      <alignment horizontal="left" vertical="top"/>
    </xf>
    <xf fontId="0" fillId="0" borderId="2" numFmtId="0" xfId="0" applyBorder="1"/>
    <xf fontId="0" fillId="0" borderId="3" numFmtId="0" xfId="0" applyBorder="1"/>
    <xf fontId="4" fillId="4" borderId="1" numFmtId="0" xfId="0" applyFont="1" applyFill="1" applyBorder="1" applyAlignment="1">
      <alignment vertical="top" wrapText="1"/>
    </xf>
    <xf fontId="5" fillId="5" borderId="1" numFmtId="0" xfId="0" applyFont="1" applyFill="1" applyBorder="1" applyAlignment="1">
      <alignment horizontal="left" vertical="top"/>
    </xf>
    <xf fontId="5" fillId="6" borderId="1" numFmtId="17" xfId="0" applyNumberFormat="1" applyFont="1" applyFill="1" applyBorder="1" applyAlignment="1">
      <alignment horizontal="left" vertical="top" wrapText="1"/>
    </xf>
    <xf fontId="5" fillId="6" borderId="1" numFmtId="0" xfId="0" applyFont="1" applyFill="1" applyBorder="1" applyAlignment="1">
      <alignment vertical="top" wrapText="1"/>
    </xf>
    <xf fontId="4" fillId="4" borderId="4" numFmtId="0" xfId="0" applyFont="1" applyFill="1" applyBorder="1" applyAlignment="1">
      <alignment vertical="top"/>
    </xf>
    <xf fontId="4" fillId="4" borderId="5" numFmtId="0" xfId="0" applyFont="1" applyFill="1" applyBorder="1" applyAlignment="1">
      <alignment horizontal="left" vertical="top" wrapText="1"/>
    </xf>
    <xf fontId="4" fillId="4" borderId="4" numFmtId="0" xfId="0" applyFont="1" applyFill="1" applyBorder="1" applyAlignment="1">
      <alignment vertical="top" wrapText="1"/>
    </xf>
    <xf fontId="4" fillId="5" borderId="5" numFmtId="0" xfId="0" applyFont="1" applyFill="1" applyBorder="1" applyAlignment="1">
      <alignment horizontal="left" vertical="top"/>
    </xf>
    <xf fontId="4" fillId="5" borderId="4" numFmtId="0" xfId="0" applyFont="1" applyFill="1" applyBorder="1" applyAlignment="1">
      <alignment horizontal="left" vertical="top"/>
    </xf>
    <xf fontId="4" fillId="6" borderId="5" numFmtId="0" xfId="0" applyFont="1" applyFill="1" applyBorder="1" applyAlignment="1">
      <alignment horizontal="left" vertical="top"/>
    </xf>
    <xf fontId="4" fillId="6" borderId="5" numFmtId="0" xfId="0" applyFont="1" applyFill="1" applyBorder="1" applyAlignment="1">
      <alignment horizontal="left" vertical="top" wrapText="1"/>
    </xf>
    <xf fontId="4" fillId="6" borderId="4" numFmtId="0" xfId="0" applyFont="1" applyFill="1" applyBorder="1" applyAlignment="1">
      <alignment vertical="top" wrapText="1"/>
    </xf>
    <xf fontId="6" fillId="0" borderId="6" numFmtId="0" xfId="0" applyFont="1" applyBorder="1" applyAlignment="1">
      <alignment horizontal="left" vertical="top"/>
    </xf>
    <xf fontId="6" fillId="0" borderId="6" numFmtId="160" xfId="0" applyNumberFormat="1" applyFont="1" applyBorder="1" applyAlignment="1">
      <alignment horizontal="left" vertical="top"/>
    </xf>
    <xf fontId="6" fillId="0" borderId="6" numFmtId="161" xfId="0" applyNumberFormat="1" applyFont="1" applyBorder="1" applyAlignment="1">
      <alignment horizontal="left" vertical="top"/>
    </xf>
    <xf fontId="6" fillId="0" borderId="6" numFmtId="162" xfId="0" applyNumberFormat="1" applyFont="1" applyBorder="1" applyAlignment="1">
      <alignment horizontal="left" vertical="top"/>
    </xf>
    <xf fontId="6" fillId="0" borderId="6" numFmtId="162" xfId="1" applyNumberFormat="1" applyFont="1" applyBorder="1" applyAlignment="1">
      <alignment horizontal="left" vertical="top"/>
    </xf>
    <xf fontId="6" fillId="0" borderId="6" numFmtId="2" xfId="1" applyNumberFormat="1" applyFont="1" applyBorder="1" applyAlignment="1">
      <alignment horizontal="left" vertical="top"/>
    </xf>
    <xf fontId="6" fillId="0" borderId="6" numFmtId="162" xfId="1" applyNumberFormat="1" applyFont="1" applyBorder="1" applyAlignment="1">
      <alignment horizontal="left" vertical="top" wrapText="1"/>
    </xf>
    <xf fontId="6" fillId="0" borderId="6" numFmtId="162" xfId="0" applyNumberFormat="1" applyFont="1" applyBorder="1" applyAlignment="1">
      <alignment horizontal="left" vertical="top" wrapText="1"/>
    </xf>
    <xf fontId="6" fillId="0" borderId="6" numFmtId="2" xfId="1" applyNumberFormat="1" applyFont="1" applyBorder="1" applyAlignment="1">
      <alignment horizontal="left" vertical="top" wrapText="1"/>
    </xf>
    <xf fontId="6" fillId="0" borderId="6" numFmtId="162" xfId="1" applyNumberFormat="1" applyFont="1" applyBorder="1" applyAlignment="1">
      <alignment vertical="top" wrapText="1"/>
    </xf>
    <xf fontId="6" fillId="7" borderId="6" numFmtId="0" xfId="0" applyFont="1" applyFill="1" applyBorder="1" applyAlignment="1">
      <alignment horizontal="left" vertical="top"/>
    </xf>
    <xf fontId="6" fillId="7" borderId="6" numFmtId="160" xfId="0" applyNumberFormat="1" applyFont="1" applyFill="1" applyBorder="1" applyAlignment="1">
      <alignment horizontal="left" vertical="top"/>
    </xf>
    <xf fontId="6" fillId="7" borderId="6" numFmtId="161" xfId="0" applyNumberFormat="1" applyFont="1" applyFill="1" applyBorder="1" applyAlignment="1">
      <alignment horizontal="left" vertical="top"/>
    </xf>
    <xf fontId="6" fillId="7" borderId="6" numFmtId="162" xfId="0" applyNumberFormat="1" applyFont="1" applyFill="1" applyBorder="1" applyAlignment="1">
      <alignment horizontal="left" vertical="top"/>
    </xf>
    <xf fontId="6" fillId="7" borderId="6" numFmtId="162" xfId="1" applyNumberFormat="1" applyFont="1" applyFill="1" applyBorder="1" applyAlignment="1">
      <alignment horizontal="left" vertical="top"/>
    </xf>
    <xf fontId="6" fillId="7" borderId="6" numFmtId="2" xfId="1" applyNumberFormat="1" applyFont="1" applyFill="1" applyBorder="1" applyAlignment="1">
      <alignment horizontal="left" vertical="top"/>
    </xf>
    <xf fontId="6" fillId="7" borderId="6" numFmtId="162" xfId="1" applyNumberFormat="1" applyFont="1" applyFill="1" applyBorder="1" applyAlignment="1">
      <alignment vertical="top" wrapText="1"/>
    </xf>
    <xf fontId="7" fillId="7" borderId="1" numFmtId="0" xfId="0" applyFont="1" applyFill="1" applyBorder="1" applyAlignment="1">
      <alignment vertical="top"/>
    </xf>
    <xf fontId="6" fillId="7" borderId="6" numFmtId="162" xfId="0" applyNumberFormat="1" applyFont="1" applyFill="1" applyBorder="1" applyAlignment="1">
      <alignment horizontal="left" vertical="top" wrapText="1"/>
    </xf>
    <xf fontId="7" fillId="0" borderId="1" numFmtId="0" xfId="0" applyFont="1" applyBorder="1" applyAlignment="1">
      <alignment vertical="top"/>
    </xf>
    <xf fontId="6" fillId="0" borderId="6" numFmtId="2" xfId="1" applyNumberFormat="1" applyFont="1" applyBorder="1" applyAlignment="1">
      <alignment vertical="top" wrapText="1"/>
    </xf>
    <xf fontId="6" fillId="7" borderId="6" numFmtId="2" xfId="1" applyNumberFormat="1" applyFont="1" applyFill="1" applyBorder="1" applyAlignment="1">
      <alignment vertical="top" wrapText="1"/>
    </xf>
    <xf fontId="6" fillId="7" borderId="6" numFmtId="2" xfId="1" applyNumberFormat="1" applyFont="1" applyFill="1" applyBorder="1" applyAlignment="1">
      <alignment horizontal="left" vertical="top" wrapText="1"/>
    </xf>
    <xf fontId="4" fillId="0" borderId="6" numFmtId="162" xfId="0" applyNumberFormat="1" applyFont="1" applyBorder="1" applyAlignment="1">
      <alignment horizontal="left" vertical="top"/>
    </xf>
    <xf fontId="4" fillId="7" borderId="6" numFmtId="162" xfId="0" applyNumberFormat="1" applyFont="1" applyFill="1" applyBorder="1" applyAlignment="1">
      <alignment horizontal="left" vertical="top"/>
    </xf>
    <xf fontId="6" fillId="7" borderId="6" numFmtId="0" xfId="0" applyFont="1" applyFill="1" applyBorder="1" applyAlignment="1">
      <alignment horizontal="left" vertical="top" wrapText="1"/>
    </xf>
    <xf fontId="6" fillId="7" borderId="6" numFmtId="2" xfId="0" applyNumberFormat="1" applyFont="1" applyFill="1" applyBorder="1" applyAlignment="1">
      <alignment horizontal="left" vertical="top" wrapText="1"/>
    </xf>
    <xf fontId="0" fillId="7" borderId="0" numFmtId="0" xfId="0" applyFill="1" applyAlignment="1">
      <alignment horizontal="left" vertical="top" wrapText="1"/>
    </xf>
    <xf fontId="6" fillId="3" borderId="0" numFmtId="0" xfId="0" applyFont="1" applyFill="1" applyAlignment="1">
      <alignment horizontal="left" vertical="top"/>
    </xf>
    <xf fontId="6" fillId="3" borderId="0" numFmtId="0" xfId="0" applyFont="1" applyFill="1" applyAlignment="1">
      <alignment horizontal="left" vertical="top" wrapText="1"/>
    </xf>
    <xf fontId="6" fillId="0" borderId="0" numFmtId="0" xfId="0" applyFont="1" applyAlignment="1">
      <alignment horizontal="left" vertical="top"/>
    </xf>
    <xf fontId="0" fillId="0" borderId="0" numFmtId="0" xfId="0"/>
    <xf fontId="8" fillId="0" borderId="0" numFmtId="0" xfId="0" applyFont="1" applyAlignment="1">
      <alignment horizontal="justify" vertical="center"/>
    </xf>
    <xf fontId="9" fillId="0" borderId="0" numFmtId="0" xfId="0" applyFont="1" applyAlignment="1">
      <alignment horizontal="center" vertical="center"/>
    </xf>
    <xf fontId="10" fillId="8" borderId="1" numFmtId="0" xfId="0" applyFont="1" applyFill="1" applyBorder="1" applyAlignment="1">
      <alignment horizontal="left" vertical="top" wrapText="1"/>
    </xf>
    <xf fontId="11" fillId="8" borderId="1" numFmtId="17" xfId="0" applyNumberFormat="1" applyFont="1" applyFill="1" applyBorder="1" applyAlignment="1">
      <alignment horizontal="left" vertical="top" wrapText="1"/>
    </xf>
    <xf fontId="0" fillId="0" borderId="4" numFmtId="0" xfId="0" applyBorder="1"/>
    <xf fontId="11" fillId="8" borderId="1" numFmtId="0" xfId="0" applyFont="1" applyFill="1" applyBorder="1" applyAlignment="1">
      <alignment horizontal="left" vertical="top" wrapText="1"/>
    </xf>
    <xf fontId="12" fillId="0" borderId="1" numFmtId="0" xfId="0" applyFont="1" applyBorder="1" applyAlignment="1">
      <alignment horizontal="left" vertical="top" wrapText="1"/>
    </xf>
    <xf fontId="13" fillId="0" borderId="1" numFmtId="0" xfId="0" applyFont="1" applyBorder="1" applyAlignment="1">
      <alignment horizontal="left" vertical="top" wrapText="1"/>
    </xf>
    <xf fontId="12" fillId="0" borderId="1" numFmtId="1" xfId="0" applyNumberFormat="1" applyFont="1" applyBorder="1" applyAlignment="1">
      <alignment horizontal="left" vertical="top" wrapText="1"/>
    </xf>
    <xf fontId="14" fillId="0" borderId="0" numFmtId="0" xfId="0" applyFont="1" applyAlignment="1">
      <alignment wrapText="1"/>
    </xf>
    <xf fontId="0" fillId="0" borderId="0" numFmtId="0" xfId="0" applyAlignment="1">
      <alignment wrapText="1"/>
    </xf>
    <xf fontId="10" fillId="8" borderId="1" numFmtId="0" xfId="0" applyFont="1" applyFill="1" applyBorder="1" applyAlignment="1">
      <alignment horizontal="left" vertical="center" wrapText="1"/>
    </xf>
    <xf fontId="12" fillId="0" borderId="1" numFmtId="162" xfId="0" applyNumberFormat="1" applyFont="1" applyBorder="1" applyAlignment="1">
      <alignment horizontal="left" vertical="top" wrapText="1"/>
    </xf>
    <xf fontId="6" fillId="0" borderId="7" numFmtId="162" xfId="0" applyNumberFormat="1" applyFont="1" applyBorder="1" applyAlignment="1">
      <alignment horizontal="left" vertical="top"/>
    </xf>
    <xf fontId="6" fillId="0" borderId="7" numFmtId="162" xfId="1" applyNumberFormat="1" applyFont="1" applyBorder="1" applyAlignment="1">
      <alignment horizontal="left" vertical="top"/>
    </xf>
    <xf fontId="12" fillId="0" borderId="8" numFmtId="162" xfId="0" applyNumberFormat="1" applyFont="1" applyBorder="1" applyAlignment="1">
      <alignment horizontal="left" vertical="top" wrapText="1"/>
    </xf>
    <xf fontId="6" fillId="0" borderId="9" numFmtId="0" xfId="0" applyFont="1" applyBorder="1" applyAlignment="1">
      <alignment horizontal="left" vertical="top"/>
    </xf>
    <xf fontId="6" fillId="0" borderId="1" numFmtId="162" xfId="0" applyNumberFormat="1" applyFont="1" applyBorder="1" applyAlignment="1">
      <alignment horizontal="left" vertical="top"/>
    </xf>
    <xf fontId="0" fillId="0" borderId="1" numFmtId="162" xfId="0" applyNumberFormat="1" applyBorder="1" applyAlignment="1">
      <alignment horizontal="left" vertical="top"/>
    </xf>
    <xf fontId="6" fillId="7" borderId="1" numFmtId="162" xfId="0" applyNumberFormat="1" applyFont="1" applyFill="1" applyBorder="1" applyAlignment="1">
      <alignment horizontal="left" vertical="top"/>
    </xf>
    <xf fontId="0" fillId="3" borderId="0" numFmtId="0" xfId="0" applyFill="1"/>
    <xf fontId="5" fillId="3" borderId="0" numFmtId="0" xfId="0" applyFont="1" applyFill="1"/>
    <xf fontId="2" fillId="0" borderId="0" numFmtId="0" xfId="2" applyFont="1"/>
    <xf fontId="0" fillId="3" borderId="0" numFmtId="0" xfId="0" applyFill="1" applyAlignment="1">
      <alignment horizontal="left" vertical="top" wrapText="1"/>
    </xf>
    <xf fontId="0" fillId="3" borderId="10" numFmtId="0" xfId="0" applyFill="1" applyBorder="1"/>
    <xf fontId="15" fillId="3" borderId="4" numFmtId="0" xfId="0" applyFont="1" applyFill="1" applyBorder="1" applyAlignment="1">
      <alignment horizontal="center" vertical="center"/>
    </xf>
    <xf fontId="16" fillId="3" borderId="4" numFmtId="0" xfId="0" applyFont="1" applyFill="1" applyBorder="1" applyAlignment="1">
      <alignment horizontal="center" vertical="center"/>
    </xf>
    <xf fontId="0" fillId="3" borderId="11" numFmtId="0" xfId="0" applyFill="1" applyBorder="1" applyAlignment="1">
      <alignment horizontal="left" wrapText="1"/>
    </xf>
    <xf fontId="17" fillId="9" borderId="8" numFmtId="0" xfId="0" applyFont="1" applyFill="1" applyBorder="1" applyAlignment="1">
      <alignment horizontal="center" vertical="center"/>
    </xf>
    <xf fontId="15" fillId="0" borderId="1" numFmtId="0" xfId="0" applyFont="1" applyBorder="1" applyAlignment="1">
      <alignment horizontal="center" vertical="center"/>
    </xf>
    <xf fontId="15" fillId="10" borderId="1" numFmtId="0" xfId="0" applyFont="1" applyFill="1" applyBorder="1" applyAlignment="1">
      <alignment horizontal="center" vertical="center"/>
    </xf>
    <xf fontId="18" fillId="11" borderId="1" numFmtId="0" xfId="0" applyFont="1" applyFill="1" applyBorder="1" applyAlignment="1">
      <alignment horizontal="center"/>
    </xf>
    <xf fontId="5" fillId="3" borderId="0" numFmtId="0" xfId="0" applyFont="1" applyFill="1" applyAlignment="1">
      <alignment horizontal="left" vertical="top" wrapText="1"/>
    </xf>
    <xf fontId="5" fillId="3" borderId="0" numFmtId="0" xfId="0" applyFont="1" applyFill="1" applyAlignment="1">
      <alignment horizontal="left" vertical="center" wrapText="1"/>
    </xf>
    <xf fontId="0" fillId="3" borderId="12" numFmtId="0" xfId="0" applyFill="1" applyBorder="1"/>
    <xf fontId="0" fillId="3" borderId="12" numFmtId="0" xfId="0" applyFill="1" applyBorder="1" applyAlignment="1">
      <alignment horizontal="center" wrapText="1"/>
    </xf>
    <xf fontId="0" fillId="3" borderId="12" numFmtId="0" xfId="0" applyFill="1" applyBorder="1" applyAlignment="1">
      <alignment horizontal="center"/>
    </xf>
    <xf fontId="5" fillId="12" borderId="1" numFmtId="0" xfId="0" applyFont="1" applyFill="1" applyBorder="1" applyAlignment="1">
      <alignment horizontal="left" vertical="top"/>
    </xf>
    <xf fontId="10" fillId="5" borderId="1" numFmtId="0" xfId="0" applyFont="1" applyFill="1" applyBorder="1" applyAlignment="1">
      <alignment horizontal="left" vertical="top"/>
    </xf>
    <xf fontId="10" fillId="13" borderId="1" numFmtId="0" xfId="0" applyFont="1" applyFill="1" applyBorder="1" applyAlignment="1">
      <alignment horizontal="left" vertical="top"/>
    </xf>
    <xf fontId="0" fillId="3" borderId="1" numFmtId="0" xfId="0" applyFill="1" applyBorder="1" applyAlignment="1">
      <alignment horizontal="left" vertical="top"/>
    </xf>
    <xf fontId="19" fillId="3" borderId="1" numFmtId="0" xfId="0" applyFont="1" applyFill="1" applyBorder="1" applyAlignment="1">
      <alignment horizontal="left" vertical="top"/>
    </xf>
    <xf fontId="13" fillId="0" borderId="1" numFmtId="162" xfId="1" applyNumberFormat="1" applyFont="1" applyBorder="1" applyAlignment="1">
      <alignment horizontal="left" vertical="top"/>
    </xf>
    <xf fontId="13" fillId="0" borderId="1" numFmtId="2" xfId="1" applyNumberFormat="1" applyFont="1" applyBorder="1" applyAlignment="1">
      <alignment horizontal="left" vertical="top"/>
    </xf>
    <xf fontId="0" fillId="3" borderId="0" numFmtId="0" xfId="0" applyFill="1" applyAlignment="1">
      <alignment horizontal="left" wrapText="1"/>
    </xf>
  </cellXfs>
  <cellStyles count="4">
    <cellStyle name="Bueno" xfId="1" builtinId="26"/>
    <cellStyle name="Hipervínculo" xfId="2" builtinId="8"/>
    <cellStyle name="Normal" xfId="0" builtinId="0"/>
    <cellStyle name="Normal 2" xfId="3"/>
  </cellStyles>
  <dxfs count="29">
    <dxf>
      <font>
        <strike val="0"/>
        <vertAlign val="baseline"/>
        <sz val="11.000000"/>
        <name val="Calibri"/>
        <scheme val="minor"/>
      </font>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0" formatCode="0.0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1" formatCode="0.000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1" formatCode="0.000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2" formatCode="0.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162" formatCode="0.0"/>
      <fill>
        <patternFill patternType="none"/>
      </fill>
      <alignment horizontal="left" indent="0" relativeIndent="0" shrinkToFit="0" textRotation="0" vertical="top" wrapText="0"/>
      <border>
        <left style="thin">
          <color theme="1" tint="0.049989318521683403"/>
        </left>
        <right style="thin">
          <color theme="1" tint="0.049989318521683403"/>
        </right>
        <top style="thin">
          <color theme="1" tint="0.049989318521683403"/>
        </top>
        <bottom style="thin">
          <color theme="1" tint="0.049989318521683403"/>
        </bottom>
        <diagonal/>
      </border>
    </dxf>
    <dxf>
      <font>
        <strike val="0"/>
        <vertAlign val="baseline"/>
        <sz val="11.000000"/>
        <name val="Calibri"/>
        <scheme val="minor"/>
      </font>
      <numFmt numFmtId="2" formatCode="0.00"/>
      <fill>
        <patternFill patternType="none"/>
      </fill>
      <alignment horizontal="left" indent="0" relativeIndent="0" shrinkToFit="0" textRotation="0" vertical="top" wrapText="1"/>
      <border>
        <left style="thin">
          <color theme="1" tint="0.049989318521683403"/>
        </left>
        <right style="thin">
          <color theme="1" tint="0.049989318521683403"/>
        </right>
        <top style="thin">
          <color theme="1" tint="0.049989318521683403"/>
        </top>
        <bottom style="thin">
          <color theme="1" tint="0.049989318521683403"/>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a1" ref="A2:AC57">
  <autoFilter ref="A2:AC57">
    <filterColumn colId="28">
      <customFilters>
        <customFilter operator="notEqual" val=" "/>
      </customFilters>
    </filterColumn>
  </autoFilter>
  <tableColumns count="29">
    <tableColumn id="1" name="Tramo" dataDxfId="0"/>
    <tableColumn id="2" name="Sitio fijo" dataDxfId="1"/>
    <tableColumn id="3" name="Entorno" dataDxfId="2"/>
    <tableColumn id="4" name="PK" dataDxfId="3"/>
    <tableColumn id="5" name="Frecuencia " dataDxfId="4"/>
    <tableColumn id="6" name="Punto" dataDxfId="5"/>
    <tableColumn id="7" name="Latitud" dataDxfId="6"/>
    <tableColumn id="8" name="Longitud" dataDxfId="7"/>
    <tableColumn id="9" name="Guía MASS" dataDxfId="8"/>
    <tableColumn id="10" name="Guía MASS LB +3 " dataDxfId="9"/>
    <tableColumn id="11" name="GESTA RUIDO 2015" dataDxfId="10"/>
    <tableColumn id="12" name="LB +X" dataDxfId="11"/>
    <tableColumn id="13" name="Estándar más estricto" dataDxfId="12"/>
    <tableColumn id="14" name="LAeq" dataDxfId="13"/>
    <tableColumn id="15" name="LAmx" dataDxfId="14"/>
    <tableColumn id="16" name="LAmin" dataDxfId="15"/>
    <tableColumn id="17" name="LA10 " dataDxfId="16"/>
    <tableColumn id="18" name="LA50 " dataDxfId="17"/>
    <tableColumn id="19" name="LA90" dataDxfId="18"/>
    <tableColumn id="20" name="Observaciones linea de base" dataDxfId="19"/>
    <tableColumn id="21" name="LAeq2" dataDxfId="20"/>
    <tableColumn id="22" name="∆Laeq" dataDxfId="21"/>
    <tableColumn id="23" name="Nivel de percepción" dataDxfId="22"/>
    <tableColumn id="24" name="LAmx3" dataDxfId="23"/>
    <tableColumn id="25" name="LAmin4" dataDxfId="24"/>
    <tableColumn id="26" name="LA10 5" dataDxfId="25"/>
    <tableColumn id="27" name="LA50 6" dataDxfId="26"/>
    <tableColumn id="28" name="LA907" dataDxfId="27"/>
    <tableColumn id="29" name="Observaciones MAY 2023" dataDxfId="28"/>
  </tableColumns>
  <tableStyleInfo name="TableStyleLight11"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hyperlink" Target="http://documentos.bancomundial.org/curated/es/862351490601664460/pdf/112110-SPANISH-General-Guidelines.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zoomScale="70" workbookViewId="0">
      <pane xSplit="5" ySplit="2" topLeftCell="F3" activePane="bottomRight" state="frozen"/>
      <selection activeCell="T83" activeCellId="0" sqref="T83"/>
    </sheetView>
  </sheetViews>
  <sheetFormatPr baseColWidth="10" defaultColWidth="11.5703125" defaultRowHeight="14.25"/>
  <cols>
    <col bestFit="1" customWidth="1" min="1" max="1" style="1" width="9.28515625"/>
    <col customWidth="1" min="2" max="2" style="1" width="28.85546875"/>
    <col customWidth="1" min="3" max="3" style="1" width="14.5703125"/>
    <col customWidth="1" min="4" max="4" style="1" width="15.7109375"/>
    <col customWidth="1" min="5" max="5" style="1" width="12.140625"/>
    <col customWidth="1" min="6" max="6" style="2" width="15.42578125"/>
    <col customWidth="1" min="7" max="7" style="2" width="12.140625"/>
    <col customWidth="1" min="8" max="8" style="2" width="11.7109375"/>
    <col customWidth="1" min="9" max="9" style="2" width="14.7109375"/>
    <col customWidth="1" min="10" max="10" style="2" width="18"/>
    <col customWidth="1" min="11" max="11" style="2" width="16.140625"/>
    <col customWidth="1" min="12" max="12" style="2" width="7.85546875"/>
    <col customWidth="1" min="13" max="13" style="2" width="21.140625"/>
    <col customWidth="1" min="14" max="14" style="2" width="9.140625"/>
    <col customWidth="1" min="15" max="15" style="2" width="9"/>
    <col customWidth="1" min="16" max="18" style="2" width="8.42578125"/>
    <col customWidth="1" min="19" max="19" style="2" width="7.28515625"/>
    <col customWidth="1" min="20" max="20" style="2" width="54.42578125"/>
    <col customWidth="1" min="21" max="21" style="1" width="8.28515625"/>
    <col customWidth="1" min="22" max="22" style="1" width="10.7109375"/>
    <col customWidth="1" min="23" max="23" style="1" width="28.5703125"/>
    <col customWidth="1" min="24" max="24" style="1" width="8.85546875"/>
    <col customWidth="1" min="25" max="25" style="1" width="9.42578125"/>
    <col customWidth="1" min="26" max="27" style="1" width="8.7109375"/>
    <col customWidth="1" min="28" max="28" style="1" width="8.28515625"/>
    <col customWidth="1" min="29" max="29" style="3" width="116.5703125"/>
    <col customWidth="1" min="30" max="50" style="1" width="11.5703125"/>
    <col min="51" max="16384" style="1" width="11.5703125"/>
  </cols>
  <sheetData>
    <row r="1" s="1" customFormat="1">
      <c r="A1" s="4"/>
      <c r="B1" s="4"/>
      <c r="C1" s="4"/>
      <c r="D1" s="4"/>
      <c r="E1" s="4"/>
      <c r="F1" s="4"/>
      <c r="G1" s="4"/>
      <c r="H1" s="4"/>
      <c r="I1" s="5" t="s">
        <v>0</v>
      </c>
      <c r="J1" s="6"/>
      <c r="K1" s="6"/>
      <c r="L1" s="7"/>
      <c r="M1" s="8"/>
      <c r="N1" s="9" t="s">
        <v>1</v>
      </c>
      <c r="O1" s="6"/>
      <c r="P1" s="6"/>
      <c r="Q1" s="6"/>
      <c r="R1" s="6"/>
      <c r="S1" s="7"/>
      <c r="T1" s="9"/>
      <c r="U1" s="10">
        <v>45047</v>
      </c>
      <c r="V1" s="6"/>
      <c r="W1" s="6"/>
      <c r="X1" s="6"/>
      <c r="Y1" s="6"/>
      <c r="Z1" s="6"/>
      <c r="AA1" s="6"/>
      <c r="AB1" s="7"/>
      <c r="AC1" s="11"/>
    </row>
    <row r="2" s="1" customFormat="1" ht="28.899999999999999" customHeight="1">
      <c r="A2" s="12" t="s">
        <v>2</v>
      </c>
      <c r="B2" s="12" t="s">
        <v>3</v>
      </c>
      <c r="C2" s="12" t="s">
        <v>4</v>
      </c>
      <c r="D2" s="12" t="s">
        <v>5</v>
      </c>
      <c r="E2" s="12" t="s">
        <v>6</v>
      </c>
      <c r="F2" s="12" t="s">
        <v>7</v>
      </c>
      <c r="G2" s="12" t="s">
        <v>8</v>
      </c>
      <c r="H2" s="12" t="s">
        <v>9</v>
      </c>
      <c r="I2" s="13" t="s">
        <v>10</v>
      </c>
      <c r="J2" s="13" t="s">
        <v>11</v>
      </c>
      <c r="K2" s="13" t="s">
        <v>12</v>
      </c>
      <c r="L2" s="13" t="s">
        <v>13</v>
      </c>
      <c r="M2" s="14" t="s">
        <v>14</v>
      </c>
      <c r="N2" s="15" t="s">
        <v>15</v>
      </c>
      <c r="O2" s="15" t="s">
        <v>16</v>
      </c>
      <c r="P2" s="15" t="s">
        <v>17</v>
      </c>
      <c r="Q2" s="15" t="s">
        <v>18</v>
      </c>
      <c r="R2" s="15" t="s">
        <v>19</v>
      </c>
      <c r="S2" s="15" t="s">
        <v>20</v>
      </c>
      <c r="T2" s="16" t="s">
        <v>21</v>
      </c>
      <c r="U2" s="17" t="s">
        <v>22</v>
      </c>
      <c r="V2" s="17" t="s">
        <v>23</v>
      </c>
      <c r="W2" s="18" t="s">
        <v>24</v>
      </c>
      <c r="X2" s="17" t="s">
        <v>25</v>
      </c>
      <c r="Y2" s="17" t="s">
        <v>26</v>
      </c>
      <c r="Z2" s="17" t="s">
        <v>27</v>
      </c>
      <c r="AA2" s="17" t="s">
        <v>28</v>
      </c>
      <c r="AB2" s="17" t="s">
        <v>29</v>
      </c>
      <c r="AC2" s="19" t="s">
        <v>30</v>
      </c>
    </row>
    <row r="3" s="1" customFormat="1" ht="45" customHeight="1">
      <c r="A3" s="20">
        <v>1</v>
      </c>
      <c r="B3" s="20" t="s">
        <v>31</v>
      </c>
      <c r="C3" s="20" t="s">
        <v>32</v>
      </c>
      <c r="D3" s="21">
        <v>2.6000000000000001</v>
      </c>
      <c r="E3" s="20" t="s">
        <v>33</v>
      </c>
      <c r="F3" s="20" t="s">
        <v>34</v>
      </c>
      <c r="G3" s="22">
        <v>-34.876069999999999</v>
      </c>
      <c r="H3" s="22">
        <v>-56.204410000000003</v>
      </c>
      <c r="I3" s="23">
        <v>70</v>
      </c>
      <c r="J3" s="23" t="s">
        <v>35</v>
      </c>
      <c r="K3" s="23">
        <v>75</v>
      </c>
      <c r="L3" s="23" t="s">
        <v>35</v>
      </c>
      <c r="M3" s="23">
        <v>70</v>
      </c>
      <c r="N3" s="23">
        <v>62.200000000000003</v>
      </c>
      <c r="O3" s="23">
        <v>65.799999999999997</v>
      </c>
      <c r="P3" s="23">
        <v>54.600000000000001</v>
      </c>
      <c r="Q3" s="23">
        <v>64.400000000000006</v>
      </c>
      <c r="R3" s="23">
        <v>56.399999999999999</v>
      </c>
      <c r="S3" s="23">
        <v>53.200000000000003</v>
      </c>
      <c r="T3" s="23"/>
      <c r="U3" s="24"/>
      <c r="V3" s="24">
        <f t="shared" ref="V3:V35" si="0">U3-N3</f>
        <v>-62.200000000000003</v>
      </c>
      <c r="W3" s="25" t="str">
        <f t="shared" ref="W3:W9" si="1">IF(V3="","",IF(AND(V3&lt;=1,V3&gt;=0),"Poco Perceptible",IF(AND(V3&lt;=3,V3&gt;1),"Perceptible",IF(AND(V3&lt;=6,V3&gt;3),"Obvio",IF(V3&gt;6,"Importante","N/A por debajo de valor de LB")))))</f>
        <v xml:space="preserve">N/A por debajo de valor de LB</v>
      </c>
      <c r="X3" s="24"/>
      <c r="Y3" s="24"/>
      <c r="Z3" s="24"/>
      <c r="AA3" s="24"/>
      <c r="AB3" s="24"/>
      <c r="AC3" s="26"/>
    </row>
    <row r="4" s="1" customFormat="1" ht="107.25" customHeight="1">
      <c r="A4" s="20">
        <v>1</v>
      </c>
      <c r="B4" s="20" t="s">
        <v>36</v>
      </c>
      <c r="C4" s="20" t="s">
        <v>32</v>
      </c>
      <c r="D4" s="21">
        <v>7.4000000000000004</v>
      </c>
      <c r="E4" s="20" t="s">
        <v>37</v>
      </c>
      <c r="F4" s="20" t="s">
        <v>38</v>
      </c>
      <c r="G4" s="22">
        <v>-34.836770000000001</v>
      </c>
      <c r="H4" s="22">
        <v>-56.218197000000004</v>
      </c>
      <c r="I4" s="23">
        <v>70</v>
      </c>
      <c r="J4" s="23" t="s">
        <v>39</v>
      </c>
      <c r="K4" s="23">
        <v>70</v>
      </c>
      <c r="L4" s="23" t="s">
        <v>39</v>
      </c>
      <c r="M4" s="23">
        <v>70</v>
      </c>
      <c r="N4" s="23">
        <v>53.600000000000001</v>
      </c>
      <c r="O4" s="23">
        <v>74.299999999999997</v>
      </c>
      <c r="P4" s="23">
        <v>44.5</v>
      </c>
      <c r="Q4" s="23">
        <v>54.600000000000001</v>
      </c>
      <c r="R4" s="23">
        <v>48.299999999999997</v>
      </c>
      <c r="S4" s="23">
        <v>46.100000000000001</v>
      </c>
      <c r="T4" s="27" t="s">
        <v>40</v>
      </c>
      <c r="U4" s="24"/>
      <c r="V4" s="24">
        <f t="shared" si="0"/>
        <v>-53.600000000000001</v>
      </c>
      <c r="W4" s="25" t="str">
        <f t="shared" si="1"/>
        <v xml:space="preserve">N/A por debajo de valor de LB</v>
      </c>
      <c r="X4" s="24"/>
      <c r="Y4" s="24"/>
      <c r="Z4" s="24"/>
      <c r="AA4" s="24"/>
      <c r="AB4" s="24"/>
      <c r="AC4" s="28"/>
    </row>
    <row r="5" s="1" customFormat="1" ht="45" customHeight="1">
      <c r="A5" s="20">
        <v>1</v>
      </c>
      <c r="B5" s="20" t="s">
        <v>41</v>
      </c>
      <c r="C5" s="20" t="s">
        <v>32</v>
      </c>
      <c r="D5" s="21">
        <v>8.6500000000000004</v>
      </c>
      <c r="E5" s="20" t="s">
        <v>33</v>
      </c>
      <c r="F5" s="20" t="s">
        <v>42</v>
      </c>
      <c r="G5" s="22">
        <v>-34.825811999999999</v>
      </c>
      <c r="H5" s="22">
        <v>-56.209834999999998</v>
      </c>
      <c r="I5" s="23">
        <v>70</v>
      </c>
      <c r="J5" s="23" t="s">
        <v>35</v>
      </c>
      <c r="K5" s="23">
        <v>70</v>
      </c>
      <c r="L5" s="23" t="s">
        <v>35</v>
      </c>
      <c r="M5" s="23">
        <v>70</v>
      </c>
      <c r="N5" s="23">
        <v>65.200000000000003</v>
      </c>
      <c r="O5" s="23">
        <v>73.799999999999997</v>
      </c>
      <c r="P5" s="23">
        <v>60.5</v>
      </c>
      <c r="Q5" s="23">
        <v>68.700000000000003</v>
      </c>
      <c r="R5" s="23">
        <v>65.700000000000003</v>
      </c>
      <c r="S5" s="23">
        <v>65.099999999999994</v>
      </c>
      <c r="T5" s="23"/>
      <c r="U5" s="24"/>
      <c r="V5" s="24">
        <f t="shared" si="0"/>
        <v>-65.200000000000003</v>
      </c>
      <c r="W5" s="25" t="str">
        <f t="shared" si="1"/>
        <v xml:space="preserve">N/A por debajo de valor de LB</v>
      </c>
      <c r="X5" s="24"/>
      <c r="Y5" s="24"/>
      <c r="Z5" s="24"/>
      <c r="AA5" s="24"/>
      <c r="AB5" s="24"/>
      <c r="AC5" s="26"/>
    </row>
    <row r="6" s="1" customFormat="1" ht="45" customHeight="1">
      <c r="A6" s="20">
        <v>1</v>
      </c>
      <c r="B6" s="20" t="s">
        <v>43</v>
      </c>
      <c r="C6" s="20" t="s">
        <v>32</v>
      </c>
      <c r="D6" s="21">
        <v>8.5399999999999991</v>
      </c>
      <c r="E6" s="20" t="s">
        <v>33</v>
      </c>
      <c r="F6" s="20" t="s">
        <v>44</v>
      </c>
      <c r="G6" s="22">
        <v>-34.826407000000003</v>
      </c>
      <c r="H6" s="22">
        <v>-56.211235000000002</v>
      </c>
      <c r="I6" s="23">
        <v>70</v>
      </c>
      <c r="J6" s="23" t="s">
        <v>35</v>
      </c>
      <c r="K6" s="23">
        <v>70</v>
      </c>
      <c r="L6" s="23" t="s">
        <v>35</v>
      </c>
      <c r="M6" s="23">
        <v>70</v>
      </c>
      <c r="N6" s="23">
        <v>65.200000000000003</v>
      </c>
      <c r="O6" s="23">
        <v>73.799999999999997</v>
      </c>
      <c r="P6" s="23">
        <v>60.5</v>
      </c>
      <c r="Q6" s="23">
        <v>68.700000000000003</v>
      </c>
      <c r="R6" s="23">
        <v>65.700000000000003</v>
      </c>
      <c r="S6" s="23">
        <v>65.099999999999994</v>
      </c>
      <c r="T6" s="23"/>
      <c r="U6" s="24"/>
      <c r="V6" s="24">
        <f t="shared" si="0"/>
        <v>-65.200000000000003</v>
      </c>
      <c r="W6" s="25" t="str">
        <f t="shared" si="1"/>
        <v xml:space="preserve">N/A por debajo de valor de LB</v>
      </c>
      <c r="X6" s="24"/>
      <c r="Y6" s="24"/>
      <c r="Z6" s="24"/>
      <c r="AA6" s="24"/>
      <c r="AB6" s="24"/>
      <c r="AC6" s="29"/>
    </row>
    <row r="7" s="1" customFormat="1" hidden="1">
      <c r="A7" s="30">
        <v>1</v>
      </c>
      <c r="B7" s="30" t="s">
        <v>45</v>
      </c>
      <c r="C7" s="30" t="s">
        <v>46</v>
      </c>
      <c r="D7" s="31">
        <v>12</v>
      </c>
      <c r="E7" s="30" t="s">
        <v>47</v>
      </c>
      <c r="F7" s="30" t="s">
        <v>48</v>
      </c>
      <c r="G7" s="32">
        <v>-34.796140000000001</v>
      </c>
      <c r="H7" s="32">
        <v>-56.195439999999998</v>
      </c>
      <c r="I7" s="33" t="s">
        <v>49</v>
      </c>
      <c r="J7" s="33">
        <v>70.930000000000007</v>
      </c>
      <c r="K7" s="33">
        <v>70</v>
      </c>
      <c r="L7" s="33" t="s">
        <v>35</v>
      </c>
      <c r="M7" s="33">
        <v>70</v>
      </c>
      <c r="N7" s="33">
        <v>67.930000000000007</v>
      </c>
      <c r="O7" s="33">
        <v>72.609999999999999</v>
      </c>
      <c r="P7" s="33">
        <v>64.599999999999994</v>
      </c>
      <c r="Q7" s="33">
        <v>68.189999999999998</v>
      </c>
      <c r="R7" s="33">
        <v>67.629999999999995</v>
      </c>
      <c r="S7" s="33">
        <v>65.829999999999998</v>
      </c>
      <c r="T7" s="33"/>
      <c r="U7" s="34"/>
      <c r="V7" s="34">
        <f t="shared" si="0"/>
        <v>-67.930000000000007</v>
      </c>
      <c r="W7" s="35" t="str">
        <f t="shared" si="1"/>
        <v xml:space="preserve">N/A por debajo de valor de LB</v>
      </c>
      <c r="X7" s="34"/>
      <c r="Y7" s="34"/>
      <c r="Z7" s="34"/>
      <c r="AA7" s="34"/>
      <c r="AB7" s="34"/>
      <c r="AC7" s="36"/>
    </row>
    <row r="8" s="1" customFormat="1" ht="43.149999999999999" hidden="1" customHeight="1">
      <c r="A8" s="30">
        <v>1</v>
      </c>
      <c r="B8" s="30" t="s">
        <v>50</v>
      </c>
      <c r="C8" s="30" t="s">
        <v>46</v>
      </c>
      <c r="D8" s="31">
        <v>13.199999999999999</v>
      </c>
      <c r="E8" s="30" t="s">
        <v>47</v>
      </c>
      <c r="F8" s="30" t="s">
        <v>51</v>
      </c>
      <c r="G8" s="32">
        <v>-34.786073000000002</v>
      </c>
      <c r="H8" s="32">
        <v>-56.220613999999998</v>
      </c>
      <c r="I8" s="33" t="s">
        <v>49</v>
      </c>
      <c r="J8" s="33">
        <v>70.75</v>
      </c>
      <c r="K8" s="33">
        <v>70</v>
      </c>
      <c r="L8" s="33" t="s">
        <v>35</v>
      </c>
      <c r="M8" s="33">
        <v>70</v>
      </c>
      <c r="N8" s="33">
        <v>67.75</v>
      </c>
      <c r="O8" s="33">
        <v>72.609999999999999</v>
      </c>
      <c r="P8" s="33">
        <v>64.599999999999994</v>
      </c>
      <c r="Q8" s="33">
        <v>68.189999999999998</v>
      </c>
      <c r="R8" s="33">
        <v>67.629999999999995</v>
      </c>
      <c r="S8" s="33">
        <v>65.829999999999998</v>
      </c>
      <c r="T8" s="33"/>
      <c r="U8" s="34"/>
      <c r="V8" s="34">
        <f t="shared" si="0"/>
        <v>-67.75</v>
      </c>
      <c r="W8" s="35" t="str">
        <f t="shared" si="1"/>
        <v xml:space="preserve">N/A por debajo de valor de LB</v>
      </c>
      <c r="X8" s="34"/>
      <c r="Y8" s="34"/>
      <c r="Z8" s="34"/>
      <c r="AA8" s="34"/>
      <c r="AB8" s="34"/>
      <c r="AC8" s="37"/>
    </row>
    <row r="9" s="1" customFormat="1" hidden="1">
      <c r="A9" s="30">
        <v>1</v>
      </c>
      <c r="B9" s="30" t="s">
        <v>50</v>
      </c>
      <c r="C9" s="30" t="s">
        <v>46</v>
      </c>
      <c r="D9" s="31">
        <v>13.380000000000001</v>
      </c>
      <c r="E9" s="30" t="s">
        <v>47</v>
      </c>
      <c r="F9" s="30" t="s">
        <v>52</v>
      </c>
      <c r="G9" s="32">
        <v>-34.783538999999998</v>
      </c>
      <c r="H9" s="32">
        <v>-56.222785000000002</v>
      </c>
      <c r="I9" s="33" t="s">
        <v>49</v>
      </c>
      <c r="J9" s="33">
        <v>58.583606204219848</v>
      </c>
      <c r="K9" s="33">
        <v>70</v>
      </c>
      <c r="L9" s="33" t="s">
        <v>35</v>
      </c>
      <c r="M9" s="33">
        <v>58.583606204219848</v>
      </c>
      <c r="N9" s="33">
        <v>55.583606204219848</v>
      </c>
      <c r="O9" s="33">
        <v>56.691589999999998</v>
      </c>
      <c r="P9" s="33">
        <v>52.069319999999998</v>
      </c>
      <c r="Q9" s="33">
        <v>55.847132999999999</v>
      </c>
      <c r="R9" s="33">
        <v>54.927594999999997</v>
      </c>
      <c r="S9" s="33">
        <v>52.966188000000002</v>
      </c>
      <c r="T9" s="38"/>
      <c r="U9" s="34"/>
      <c r="V9" s="34">
        <f t="shared" si="0"/>
        <v>-55.583606204219848</v>
      </c>
      <c r="W9" s="35" t="str">
        <f t="shared" si="1"/>
        <v xml:space="preserve">N/A por debajo de valor de LB</v>
      </c>
      <c r="X9" s="34"/>
      <c r="Y9" s="34"/>
      <c r="Z9" s="34"/>
      <c r="AA9" s="34"/>
      <c r="AB9" s="34"/>
      <c r="AC9" s="37"/>
    </row>
    <row r="10" s="1" customFormat="1">
      <c r="A10" s="20">
        <v>1</v>
      </c>
      <c r="B10" s="20" t="s">
        <v>53</v>
      </c>
      <c r="C10" s="20" t="s">
        <v>46</v>
      </c>
      <c r="D10" s="21">
        <v>19.23</v>
      </c>
      <c r="E10" s="20" t="s">
        <v>37</v>
      </c>
      <c r="F10" s="20" t="s">
        <v>54</v>
      </c>
      <c r="G10" s="22">
        <v>-34.730963000000003</v>
      </c>
      <c r="H10" s="22">
        <v>-56.220713000000003</v>
      </c>
      <c r="I10" s="23" t="s">
        <v>49</v>
      </c>
      <c r="J10" s="23">
        <f>+Tabla1[[#This Row],[LAeq]]+3</f>
        <v>63.600000000000001</v>
      </c>
      <c r="K10" s="23">
        <v>65</v>
      </c>
      <c r="L10" s="23" t="s">
        <v>35</v>
      </c>
      <c r="M10" s="23">
        <f>MIN(Tabla1[[#This Row],[Guía MASS]:[LB +X]])</f>
        <v>63.600000000000001</v>
      </c>
      <c r="N10" s="23">
        <v>60.600000000000001</v>
      </c>
      <c r="O10" s="24">
        <v>66.855176650677393</v>
      </c>
      <c r="P10" s="24">
        <v>50.651286124401487</v>
      </c>
      <c r="Q10" s="24">
        <v>63.924679193802618</v>
      </c>
      <c r="R10" s="24">
        <v>58.574526824096083</v>
      </c>
      <c r="S10" s="24">
        <v>53.828878192282012</v>
      </c>
      <c r="T10" s="26"/>
      <c r="U10" s="24"/>
      <c r="V10" s="24">
        <f t="shared" si="0"/>
        <v>-60.600000000000001</v>
      </c>
      <c r="W10" s="25"/>
      <c r="X10" s="24"/>
      <c r="Y10" s="24"/>
      <c r="Z10" s="24"/>
      <c r="AA10" s="24"/>
      <c r="AB10" s="24"/>
      <c r="AC10" s="39"/>
    </row>
    <row r="11" s="1" customFormat="1" hidden="1">
      <c r="A11" s="30">
        <v>1</v>
      </c>
      <c r="B11" s="30" t="s">
        <v>55</v>
      </c>
      <c r="C11" s="30" t="s">
        <v>32</v>
      </c>
      <c r="D11" s="31">
        <v>21.460000000000001</v>
      </c>
      <c r="E11" s="30" t="s">
        <v>47</v>
      </c>
      <c r="F11" s="30" t="s">
        <v>56</v>
      </c>
      <c r="G11" s="32">
        <v>-34.711047000000001</v>
      </c>
      <c r="H11" s="32">
        <v>-56.216904999999997</v>
      </c>
      <c r="I11" s="33">
        <v>70</v>
      </c>
      <c r="J11" s="33" t="s">
        <v>35</v>
      </c>
      <c r="K11" s="33">
        <v>70</v>
      </c>
      <c r="L11" s="33" t="s">
        <v>35</v>
      </c>
      <c r="M11" s="33">
        <v>70</v>
      </c>
      <c r="N11" s="33">
        <v>66.299999999999997</v>
      </c>
      <c r="O11" s="33">
        <v>66.400000000000006</v>
      </c>
      <c r="P11" s="33">
        <v>47.799999999999997</v>
      </c>
      <c r="Q11" s="33">
        <v>66.299999999999997</v>
      </c>
      <c r="R11" s="33">
        <v>59.700000000000003</v>
      </c>
      <c r="S11" s="33">
        <v>58.600000000000001</v>
      </c>
      <c r="T11" s="33"/>
      <c r="U11" s="34"/>
      <c r="V11" s="34">
        <f t="shared" si="0"/>
        <v>-66.299999999999997</v>
      </c>
      <c r="W11" s="35" t="str">
        <f t="shared" ref="W11:W57" si="2">IF(V11="","",IF(AND(V11&lt;=1,V11&gt;=0),"Poco Perceptible",IF(AND(V11&lt;=3,V11&gt;1),"Perceptible",IF(AND(V11&lt;=6,V11&gt;3),"Obvio",IF(V11&gt;6,"Importante","N/A por debajo de valor de LB")))))</f>
        <v xml:space="preserve">N/A por debajo de valor de LB</v>
      </c>
      <c r="X11" s="34"/>
      <c r="Y11" s="34"/>
      <c r="Z11" s="34"/>
      <c r="AA11" s="34"/>
      <c r="AB11" s="34"/>
      <c r="AC11" s="36"/>
    </row>
    <row r="12" s="1" customFormat="1" ht="30">
      <c r="A12" s="20">
        <v>1</v>
      </c>
      <c r="B12" s="20" t="s">
        <v>57</v>
      </c>
      <c r="C12" s="20" t="s">
        <v>32</v>
      </c>
      <c r="D12" s="21">
        <v>21</v>
      </c>
      <c r="E12" s="20" t="s">
        <v>47</v>
      </c>
      <c r="F12" s="20" t="s">
        <v>58</v>
      </c>
      <c r="G12" s="32">
        <v>-34.715468000000001</v>
      </c>
      <c r="H12" s="32">
        <v>-56.219492000000002</v>
      </c>
      <c r="I12" s="33" t="s">
        <v>59</v>
      </c>
      <c r="J12" s="33">
        <v>75.719999999999999</v>
      </c>
      <c r="K12" s="33" t="s">
        <v>59</v>
      </c>
      <c r="L12" s="33">
        <v>74.719999999999999</v>
      </c>
      <c r="M12" s="33">
        <v>74.719999999999999</v>
      </c>
      <c r="N12" s="23">
        <v>72.719999999999999</v>
      </c>
      <c r="O12" s="23">
        <v>74.290000000000006</v>
      </c>
      <c r="P12" s="23">
        <v>61.630000000000003</v>
      </c>
      <c r="Q12" s="23">
        <v>73.730000000000004</v>
      </c>
      <c r="R12" s="23">
        <v>72.790000000000006</v>
      </c>
      <c r="S12" s="23">
        <v>71.840000000000003</v>
      </c>
      <c r="T12" s="23"/>
      <c r="U12" s="24"/>
      <c r="V12" s="24">
        <f t="shared" si="0"/>
        <v>-72.719999999999999</v>
      </c>
      <c r="W12" s="25" t="str">
        <f t="shared" si="2"/>
        <v xml:space="preserve">N/A por debajo de valor de LB</v>
      </c>
      <c r="X12" s="24"/>
      <c r="Y12" s="24"/>
      <c r="Z12" s="24"/>
      <c r="AA12" s="24"/>
      <c r="AB12" s="24"/>
      <c r="AC12" s="40"/>
    </row>
    <row r="13" s="1" customFormat="1" ht="28.899999999999999" customHeight="1">
      <c r="A13" s="20">
        <v>1</v>
      </c>
      <c r="B13" s="20" t="s">
        <v>60</v>
      </c>
      <c r="C13" s="20" t="s">
        <v>46</v>
      </c>
      <c r="D13" s="21">
        <v>22.800000000000001</v>
      </c>
      <c r="E13" s="20" t="s">
        <v>37</v>
      </c>
      <c r="F13" s="20" t="s">
        <v>61</v>
      </c>
      <c r="G13" s="22">
        <v>-34.699426000000003</v>
      </c>
      <c r="H13" s="22">
        <v>-56.215470000000003</v>
      </c>
      <c r="I13" s="23" t="s">
        <v>49</v>
      </c>
      <c r="J13" s="23">
        <f>+Tabla1[[#This Row],[LAeq]]+3</f>
        <v>63.100000000000001</v>
      </c>
      <c r="K13" s="23">
        <v>65</v>
      </c>
      <c r="L13" s="23" t="s">
        <v>35</v>
      </c>
      <c r="M13" s="23">
        <f>MIN(Tabla1[[#This Row],[Guía MASS]:[LB +X]])</f>
        <v>63.100000000000001</v>
      </c>
      <c r="N13" s="23">
        <v>60.100000000000001</v>
      </c>
      <c r="O13" s="23">
        <v>71.099999999999994</v>
      </c>
      <c r="P13" s="23">
        <v>50.299999999999997</v>
      </c>
      <c r="Q13" s="23">
        <v>60.799999999999997</v>
      </c>
      <c r="R13" s="23">
        <v>53.5</v>
      </c>
      <c r="S13" s="23">
        <v>51.399999999999999</v>
      </c>
      <c r="T13" s="27"/>
      <c r="U13" s="24"/>
      <c r="V13" s="24">
        <f t="shared" si="0"/>
        <v>-60.100000000000001</v>
      </c>
      <c r="W13" s="25"/>
      <c r="X13" s="24"/>
      <c r="Y13" s="24"/>
      <c r="Z13" s="24"/>
      <c r="AA13" s="24"/>
      <c r="AB13" s="24"/>
      <c r="AC13" s="40"/>
    </row>
    <row r="14" s="1" customFormat="1" ht="100.90000000000001" customHeight="1">
      <c r="A14" s="20">
        <v>1</v>
      </c>
      <c r="B14" s="20" t="s">
        <v>60</v>
      </c>
      <c r="C14" s="20" t="s">
        <v>46</v>
      </c>
      <c r="D14" s="21">
        <v>22.800000000000001</v>
      </c>
      <c r="E14" s="20" t="s">
        <v>37</v>
      </c>
      <c r="F14" s="20" t="s">
        <v>62</v>
      </c>
      <c r="G14" s="22">
        <v>-34.699184000000002</v>
      </c>
      <c r="H14" s="22">
        <v>-56.215246999999998</v>
      </c>
      <c r="I14" s="23" t="s">
        <v>49</v>
      </c>
      <c r="J14" s="23">
        <f>+Tabla1[[#This Row],[LAeq]]+3</f>
        <v>62.399999999999999</v>
      </c>
      <c r="K14" s="23">
        <v>65</v>
      </c>
      <c r="L14" s="23" t="s">
        <v>35</v>
      </c>
      <c r="M14" s="23">
        <f>MIN(Tabla1[[#This Row],[Guía MASS]:[LB +X]])</f>
        <v>62.399999999999999</v>
      </c>
      <c r="N14" s="23">
        <v>59.399999999999999</v>
      </c>
      <c r="O14" s="23">
        <v>77.099999999999994</v>
      </c>
      <c r="P14" s="23">
        <v>46</v>
      </c>
      <c r="Q14" s="23">
        <v>63.600000000000001</v>
      </c>
      <c r="R14" s="23">
        <v>57.899999999999999</v>
      </c>
      <c r="S14" s="23">
        <v>55.100000000000001</v>
      </c>
      <c r="T14" s="27"/>
      <c r="U14" s="24"/>
      <c r="V14" s="24">
        <f t="shared" si="0"/>
        <v>-59.399999999999999</v>
      </c>
      <c r="W14" s="25"/>
      <c r="X14" s="24"/>
      <c r="Y14" s="24"/>
      <c r="Z14" s="24"/>
      <c r="AA14" s="24"/>
      <c r="AB14" s="24"/>
      <c r="AC14" s="40"/>
    </row>
    <row r="15" s="1" customFormat="1" hidden="1">
      <c r="A15" s="30">
        <v>2</v>
      </c>
      <c r="B15" s="30" t="s">
        <v>63</v>
      </c>
      <c r="C15" s="30" t="s">
        <v>46</v>
      </c>
      <c r="D15" s="31">
        <v>42.200000000000003</v>
      </c>
      <c r="E15" s="30" t="s">
        <v>33</v>
      </c>
      <c r="F15" s="30" t="s">
        <v>64</v>
      </c>
      <c r="G15" s="32">
        <v>-34.537256999999997</v>
      </c>
      <c r="H15" s="32">
        <v>-56.276246</v>
      </c>
      <c r="I15" s="33" t="s">
        <v>49</v>
      </c>
      <c r="J15" s="33">
        <v>63.299999999999997</v>
      </c>
      <c r="K15" s="33">
        <v>65</v>
      </c>
      <c r="L15" s="33" t="s">
        <v>35</v>
      </c>
      <c r="M15" s="33">
        <v>63.299999999999997</v>
      </c>
      <c r="N15" s="33">
        <v>60.299999999999997</v>
      </c>
      <c r="O15" s="33">
        <v>65.400000000000006</v>
      </c>
      <c r="P15" s="33">
        <v>54.5</v>
      </c>
      <c r="Q15" s="33">
        <v>60.100000000000001</v>
      </c>
      <c r="R15" s="33">
        <v>56.700000000000003</v>
      </c>
      <c r="S15" s="33">
        <v>54.200000000000003</v>
      </c>
      <c r="T15" s="33"/>
      <c r="U15" s="34"/>
      <c r="V15" s="34">
        <f t="shared" si="0"/>
        <v>-60.299999999999997</v>
      </c>
      <c r="W15" s="35" t="str">
        <f t="shared" si="2"/>
        <v xml:space="preserve">N/A por debajo de valor de LB</v>
      </c>
      <c r="X15" s="34"/>
      <c r="Y15" s="34"/>
      <c r="Z15" s="34"/>
      <c r="AA15" s="34"/>
      <c r="AB15" s="34"/>
      <c r="AC15" s="41"/>
    </row>
    <row r="16" s="1" customFormat="1" hidden="1">
      <c r="A16" s="30">
        <v>2</v>
      </c>
      <c r="B16" s="30" t="s">
        <v>63</v>
      </c>
      <c r="C16" s="30" t="s">
        <v>46</v>
      </c>
      <c r="D16" s="31">
        <v>42.200000000000003</v>
      </c>
      <c r="E16" s="30" t="s">
        <v>33</v>
      </c>
      <c r="F16" s="30" t="s">
        <v>65</v>
      </c>
      <c r="G16" s="32">
        <v>-34.537942000000001</v>
      </c>
      <c r="H16" s="32">
        <v>-56.277659999999997</v>
      </c>
      <c r="I16" s="33" t="s">
        <v>49</v>
      </c>
      <c r="J16" s="33">
        <v>76.700000000000003</v>
      </c>
      <c r="K16" s="33" t="s">
        <v>66</v>
      </c>
      <c r="L16" s="33">
        <v>75.700000000000003</v>
      </c>
      <c r="M16" s="33">
        <v>75.700000000000003</v>
      </c>
      <c r="N16" s="33">
        <v>73.700000000000003</v>
      </c>
      <c r="O16" s="33">
        <v>78.799999999999997</v>
      </c>
      <c r="P16" s="33">
        <v>73.700000000000003</v>
      </c>
      <c r="Q16" s="33">
        <v>75.5</v>
      </c>
      <c r="R16" s="33">
        <v>72</v>
      </c>
      <c r="S16" s="33">
        <v>71.099999999999994</v>
      </c>
      <c r="T16" s="33"/>
      <c r="U16" s="34"/>
      <c r="V16" s="34">
        <f t="shared" si="0"/>
        <v>-73.700000000000003</v>
      </c>
      <c r="W16" s="35" t="str">
        <f t="shared" si="2"/>
        <v xml:space="preserve">N/A por debajo de valor de LB</v>
      </c>
      <c r="X16" s="34"/>
      <c r="Y16" s="34"/>
      <c r="Z16" s="34"/>
      <c r="AA16" s="34"/>
      <c r="AB16" s="34"/>
      <c r="AC16" s="41"/>
    </row>
    <row r="17" s="1" customFormat="1">
      <c r="A17" s="20">
        <v>2</v>
      </c>
      <c r="B17" s="20" t="s">
        <v>67</v>
      </c>
      <c r="C17" s="20" t="s">
        <v>46</v>
      </c>
      <c r="D17" s="21">
        <v>52.899999999999999</v>
      </c>
      <c r="E17" s="20" t="s">
        <v>47</v>
      </c>
      <c r="F17" s="20" t="s">
        <v>68</v>
      </c>
      <c r="G17" s="22">
        <v>-34.473199000000001</v>
      </c>
      <c r="H17" s="22">
        <v>-56.359692000000003</v>
      </c>
      <c r="I17" s="23" t="s">
        <v>49</v>
      </c>
      <c r="J17" s="23">
        <v>66</v>
      </c>
      <c r="K17" s="23" t="s">
        <v>69</v>
      </c>
      <c r="L17" s="23">
        <v>66</v>
      </c>
      <c r="M17" s="23">
        <v>66</v>
      </c>
      <c r="N17" s="23">
        <v>63</v>
      </c>
      <c r="O17" s="23">
        <v>66.930000000000007</v>
      </c>
      <c r="P17" s="23">
        <v>61.829999999999998</v>
      </c>
      <c r="Q17" s="23">
        <v>64.489999999999995</v>
      </c>
      <c r="R17" s="23">
        <v>63.549999999999997</v>
      </c>
      <c r="S17" s="23">
        <v>63.439999999999998</v>
      </c>
      <c r="T17" s="23"/>
      <c r="U17" s="24"/>
      <c r="V17" s="24">
        <f t="shared" si="0"/>
        <v>-63</v>
      </c>
      <c r="W17" s="25" t="str">
        <f t="shared" si="2"/>
        <v xml:space="preserve">N/A por debajo de valor de LB</v>
      </c>
      <c r="X17" s="24"/>
      <c r="Y17" s="24"/>
      <c r="Z17" s="24"/>
      <c r="AA17" s="24"/>
      <c r="AB17" s="24"/>
      <c r="AC17" s="40"/>
    </row>
    <row r="18" s="1" customFormat="1" hidden="1">
      <c r="A18" s="30">
        <v>2</v>
      </c>
      <c r="B18" s="30" t="s">
        <v>70</v>
      </c>
      <c r="C18" s="30" t="s">
        <v>46</v>
      </c>
      <c r="D18" s="31">
        <v>58</v>
      </c>
      <c r="E18" s="30" t="s">
        <v>47</v>
      </c>
      <c r="F18" s="30" t="s">
        <v>71</v>
      </c>
      <c r="G18" s="32">
        <v>-34.425666</v>
      </c>
      <c r="H18" s="32">
        <v>-56.372064999999999</v>
      </c>
      <c r="I18" s="33" t="s">
        <v>49</v>
      </c>
      <c r="J18" s="33">
        <v>60.899999999999999</v>
      </c>
      <c r="K18" s="33" t="s">
        <v>69</v>
      </c>
      <c r="L18" s="33">
        <v>60.899999999999999</v>
      </c>
      <c r="M18" s="33">
        <v>60.899999999999999</v>
      </c>
      <c r="N18" s="33">
        <v>57.899999999999999</v>
      </c>
      <c r="O18" s="33">
        <v>66.599999999999994</v>
      </c>
      <c r="P18" s="33">
        <v>49.600000000000001</v>
      </c>
      <c r="Q18" s="33">
        <v>53.799999999999997</v>
      </c>
      <c r="R18" s="33">
        <v>43.700000000000003</v>
      </c>
      <c r="S18" s="33">
        <v>38.899999999999999</v>
      </c>
      <c r="T18" s="33"/>
      <c r="U18" s="34"/>
      <c r="V18" s="34">
        <f t="shared" si="0"/>
        <v>-57.899999999999999</v>
      </c>
      <c r="W18" s="35" t="str">
        <f t="shared" si="2"/>
        <v xml:space="preserve">N/A por debajo de valor de LB</v>
      </c>
      <c r="X18" s="34"/>
      <c r="Y18" s="34"/>
      <c r="Z18" s="34"/>
      <c r="AA18" s="34"/>
      <c r="AB18" s="34"/>
      <c r="AC18" s="41"/>
    </row>
    <row r="19" s="1" customFormat="1" hidden="1">
      <c r="A19" s="30">
        <v>2</v>
      </c>
      <c r="B19" s="30" t="s">
        <v>72</v>
      </c>
      <c r="C19" s="30" t="s">
        <v>46</v>
      </c>
      <c r="D19" s="31">
        <v>68.5</v>
      </c>
      <c r="E19" s="30" t="s">
        <v>33</v>
      </c>
      <c r="F19" s="30" t="s">
        <v>73</v>
      </c>
      <c r="G19" s="32">
        <v>-34.353267000000002</v>
      </c>
      <c r="H19" s="32">
        <v>-56.399726999999999</v>
      </c>
      <c r="I19" s="33" t="s">
        <v>49</v>
      </c>
      <c r="J19" s="33">
        <v>62.399999999999999</v>
      </c>
      <c r="K19" s="33">
        <v>65</v>
      </c>
      <c r="L19" s="33" t="s">
        <v>35</v>
      </c>
      <c r="M19" s="33">
        <v>62.399999999999999</v>
      </c>
      <c r="N19" s="33">
        <v>59.399999999999999</v>
      </c>
      <c r="O19" s="33">
        <v>60.299999999999997</v>
      </c>
      <c r="P19" s="33">
        <v>51.5</v>
      </c>
      <c r="Q19" s="33">
        <v>55.600000000000001</v>
      </c>
      <c r="R19" s="33">
        <v>52.100000000000001</v>
      </c>
      <c r="S19" s="33">
        <v>48.700000000000003</v>
      </c>
      <c r="T19" s="33"/>
      <c r="U19" s="34"/>
      <c r="V19" s="34">
        <f t="shared" si="0"/>
        <v>-59.399999999999999</v>
      </c>
      <c r="W19" s="35" t="str">
        <f t="shared" si="2"/>
        <v xml:space="preserve">N/A por debajo de valor de LB</v>
      </c>
      <c r="X19" s="34"/>
      <c r="Y19" s="34"/>
      <c r="Z19" s="34"/>
      <c r="AA19" s="34"/>
      <c r="AB19" s="34"/>
      <c r="AC19" s="41"/>
    </row>
    <row r="20" s="1" customFormat="1" hidden="1">
      <c r="A20" s="30">
        <v>2</v>
      </c>
      <c r="B20" s="30" t="s">
        <v>72</v>
      </c>
      <c r="C20" s="30" t="s">
        <v>46</v>
      </c>
      <c r="D20" s="31">
        <v>68.5</v>
      </c>
      <c r="E20" s="30" t="s">
        <v>33</v>
      </c>
      <c r="F20" s="30" t="s">
        <v>74</v>
      </c>
      <c r="G20" s="32">
        <v>-34.352880999999996</v>
      </c>
      <c r="H20" s="32">
        <v>-56.398848000000001</v>
      </c>
      <c r="I20" s="33" t="s">
        <v>49</v>
      </c>
      <c r="J20" s="33">
        <v>74.900000000000006</v>
      </c>
      <c r="K20" s="33" t="s">
        <v>66</v>
      </c>
      <c r="L20" s="33">
        <v>73.900000000000006</v>
      </c>
      <c r="M20" s="33">
        <v>73.900000000000006</v>
      </c>
      <c r="N20" s="33">
        <v>71.900000000000006</v>
      </c>
      <c r="O20" s="33">
        <v>72</v>
      </c>
      <c r="P20" s="33">
        <v>53</v>
      </c>
      <c r="Q20" s="33">
        <v>77.099999999999994</v>
      </c>
      <c r="R20" s="33">
        <v>57.799999999999997</v>
      </c>
      <c r="S20" s="33">
        <v>49.799999999999997</v>
      </c>
      <c r="T20" s="33"/>
      <c r="U20" s="34"/>
      <c r="V20" s="34">
        <f t="shared" si="0"/>
        <v>-71.900000000000006</v>
      </c>
      <c r="W20" s="35" t="str">
        <f t="shared" si="2"/>
        <v xml:space="preserve">N/A por debajo de valor de LB</v>
      </c>
      <c r="X20" s="34"/>
      <c r="Y20" s="34"/>
      <c r="Z20" s="34"/>
      <c r="AA20" s="34"/>
      <c r="AB20" s="34"/>
      <c r="AC20" s="42"/>
    </row>
    <row r="21" s="1" customFormat="1" hidden="1">
      <c r="A21" s="30">
        <v>2</v>
      </c>
      <c r="B21" s="30" t="s">
        <v>75</v>
      </c>
      <c r="C21" s="30" t="s">
        <v>46</v>
      </c>
      <c r="D21" s="31">
        <v>88.5</v>
      </c>
      <c r="E21" s="30" t="s">
        <v>47</v>
      </c>
      <c r="F21" s="30" t="s">
        <v>76</v>
      </c>
      <c r="G21" s="32">
        <v>-34.186953000000003</v>
      </c>
      <c r="H21" s="32">
        <v>-56.341822999999998</v>
      </c>
      <c r="I21" s="33" t="s">
        <v>49</v>
      </c>
      <c r="J21" s="33">
        <v>67.799999999999997</v>
      </c>
      <c r="K21" s="33" t="s">
        <v>66</v>
      </c>
      <c r="L21" s="33">
        <v>66.799999999999997</v>
      </c>
      <c r="M21" s="33">
        <v>66.799999999999997</v>
      </c>
      <c r="N21" s="33">
        <v>64.799999999999997</v>
      </c>
      <c r="O21" s="33">
        <v>66.5</v>
      </c>
      <c r="P21" s="33">
        <v>50.5</v>
      </c>
      <c r="Q21" s="33">
        <v>61.100000000000001</v>
      </c>
      <c r="R21" s="33">
        <v>52</v>
      </c>
      <c r="S21" s="33">
        <v>45.899999999999999</v>
      </c>
      <c r="T21" s="33"/>
      <c r="U21" s="34"/>
      <c r="V21" s="34">
        <f t="shared" si="0"/>
        <v>-64.799999999999997</v>
      </c>
      <c r="W21" s="35" t="str">
        <f t="shared" si="2"/>
        <v xml:space="preserve">N/A por debajo de valor de LB</v>
      </c>
      <c r="X21" s="34"/>
      <c r="Y21" s="34"/>
      <c r="Z21" s="34"/>
      <c r="AA21" s="34"/>
      <c r="AB21" s="34"/>
      <c r="AC21" s="42"/>
    </row>
    <row r="22" s="1" customFormat="1" hidden="1">
      <c r="A22" s="30">
        <v>3</v>
      </c>
      <c r="B22" s="30" t="s">
        <v>77</v>
      </c>
      <c r="C22" s="30" t="s">
        <v>46</v>
      </c>
      <c r="D22" s="31">
        <v>95.400000000000006</v>
      </c>
      <c r="E22" s="30" t="s">
        <v>78</v>
      </c>
      <c r="F22" s="30" t="s">
        <v>79</v>
      </c>
      <c r="G22" s="32">
        <v>-34.157471000000001</v>
      </c>
      <c r="H22" s="32">
        <v>-56.295940999999999</v>
      </c>
      <c r="I22" s="33">
        <v>55</v>
      </c>
      <c r="J22" s="33" t="s">
        <v>35</v>
      </c>
      <c r="K22" s="33">
        <v>50</v>
      </c>
      <c r="L22" s="33" t="s">
        <v>35</v>
      </c>
      <c r="M22" s="33">
        <v>50</v>
      </c>
      <c r="N22" s="33"/>
      <c r="O22" s="33"/>
      <c r="P22" s="33"/>
      <c r="Q22" s="33"/>
      <c r="R22" s="33"/>
      <c r="S22" s="33"/>
      <c r="T22" s="33"/>
      <c r="U22" s="34"/>
      <c r="V22" s="34">
        <f t="shared" si="0"/>
        <v>0</v>
      </c>
      <c r="W22" s="35" t="str">
        <f t="shared" si="2"/>
        <v xml:space="preserve">Poco Perceptible</v>
      </c>
      <c r="X22" s="34"/>
      <c r="Y22" s="34"/>
      <c r="Z22" s="34"/>
      <c r="AA22" s="34"/>
      <c r="AB22" s="34"/>
      <c r="AC22" s="42"/>
    </row>
    <row r="23" s="1" customFormat="1">
      <c r="A23" s="20">
        <v>3</v>
      </c>
      <c r="B23" s="20" t="s">
        <v>80</v>
      </c>
      <c r="C23" s="20" t="s">
        <v>46</v>
      </c>
      <c r="D23" s="21">
        <v>100</v>
      </c>
      <c r="E23" s="20" t="s">
        <v>47</v>
      </c>
      <c r="F23" s="20" t="s">
        <v>81</v>
      </c>
      <c r="G23" s="22">
        <v>-34.124924999999998</v>
      </c>
      <c r="H23" s="22">
        <v>-56.276429</v>
      </c>
      <c r="I23" s="23" t="s">
        <v>49</v>
      </c>
      <c r="J23" s="23">
        <v>60.909999999999997</v>
      </c>
      <c r="K23" s="23" t="s">
        <v>69</v>
      </c>
      <c r="L23" s="23">
        <v>60.909999999999997</v>
      </c>
      <c r="M23" s="23">
        <v>60.909999999999997</v>
      </c>
      <c r="N23" s="23">
        <v>57.909999999999997</v>
      </c>
      <c r="O23" s="23">
        <v>64.829999999999998</v>
      </c>
      <c r="P23" s="23">
        <v>52.640000000000001</v>
      </c>
      <c r="Q23" s="23">
        <v>63.659999999999997</v>
      </c>
      <c r="R23" s="23">
        <v>61.149999999999999</v>
      </c>
      <c r="S23" s="23">
        <v>60.159999999999997</v>
      </c>
      <c r="T23" s="23"/>
      <c r="U23" s="24"/>
      <c r="V23" s="24">
        <f t="shared" si="0"/>
        <v>-57.909999999999997</v>
      </c>
      <c r="W23" s="25" t="str">
        <f t="shared" si="2"/>
        <v xml:space="preserve">N/A por debajo de valor de LB</v>
      </c>
      <c r="X23" s="43"/>
      <c r="Y23" s="43"/>
      <c r="Z23" s="43"/>
      <c r="AA23" s="43"/>
      <c r="AB23" s="43"/>
      <c r="AC23" s="28"/>
    </row>
    <row r="24" s="1" customFormat="1" hidden="1">
      <c r="A24" s="30">
        <v>3</v>
      </c>
      <c r="B24" s="30" t="s">
        <v>82</v>
      </c>
      <c r="C24" s="30" t="s">
        <v>46</v>
      </c>
      <c r="D24" s="31">
        <v>100</v>
      </c>
      <c r="E24" s="30" t="s">
        <v>47</v>
      </c>
      <c r="F24" s="30" t="s">
        <v>83</v>
      </c>
      <c r="G24" s="32">
        <v>-34.128881</v>
      </c>
      <c r="H24" s="32">
        <v>-56.277666000000004</v>
      </c>
      <c r="I24" s="33" t="s">
        <v>49</v>
      </c>
      <c r="J24" s="33">
        <v>65.599999999999994</v>
      </c>
      <c r="K24" s="33" t="s">
        <v>69</v>
      </c>
      <c r="L24" s="33">
        <v>65.599999999999994</v>
      </c>
      <c r="M24" s="33">
        <v>65.599999999999994</v>
      </c>
      <c r="N24" s="33">
        <v>62.600000000000001</v>
      </c>
      <c r="O24" s="33">
        <v>66.819999999999993</v>
      </c>
      <c r="P24" s="33">
        <v>46.229999999999997</v>
      </c>
      <c r="Q24" s="33">
        <v>65.510000000000005</v>
      </c>
      <c r="R24" s="33">
        <v>62.5</v>
      </c>
      <c r="S24" s="33">
        <v>60.32</v>
      </c>
      <c r="T24" s="33"/>
      <c r="U24" s="34"/>
      <c r="V24" s="34">
        <f t="shared" si="0"/>
        <v>-62.600000000000001</v>
      </c>
      <c r="W24" s="35" t="str">
        <f t="shared" si="2"/>
        <v xml:space="preserve">N/A por debajo de valor de LB</v>
      </c>
      <c r="X24" s="44"/>
      <c r="Y24" s="44"/>
      <c r="Z24" s="44"/>
      <c r="AA24" s="44"/>
      <c r="AB24" s="44"/>
      <c r="AC24" s="42"/>
    </row>
    <row r="25" s="1" customFormat="1" ht="45" customHeight="1">
      <c r="A25" s="20">
        <v>3</v>
      </c>
      <c r="B25" s="20" t="s">
        <v>84</v>
      </c>
      <c r="C25" s="20" t="s">
        <v>46</v>
      </c>
      <c r="D25" s="21">
        <v>106.59999999999999</v>
      </c>
      <c r="E25" s="20" t="s">
        <v>37</v>
      </c>
      <c r="F25" s="20" t="s">
        <v>85</v>
      </c>
      <c r="G25" s="22">
        <v>-34.089483000000001</v>
      </c>
      <c r="H25" s="22">
        <v>-56.218831000000002</v>
      </c>
      <c r="I25" s="23" t="s">
        <v>49</v>
      </c>
      <c r="J25" s="23">
        <v>60.899999999999999</v>
      </c>
      <c r="K25" s="23" t="s">
        <v>69</v>
      </c>
      <c r="L25" s="23">
        <v>62.600000000000001</v>
      </c>
      <c r="M25" s="23">
        <v>60.899999999999999</v>
      </c>
      <c r="N25" s="23">
        <v>57.899999999999999</v>
      </c>
      <c r="O25" s="23">
        <v>58.200000000000003</v>
      </c>
      <c r="P25" s="23">
        <v>52.600000000000001</v>
      </c>
      <c r="Q25" s="23">
        <v>58.100000000000001</v>
      </c>
      <c r="R25" s="23">
        <v>57.700000000000003</v>
      </c>
      <c r="S25" s="23">
        <v>55.299999999999997</v>
      </c>
      <c r="T25" s="23"/>
      <c r="U25" s="24"/>
      <c r="V25" s="24">
        <f t="shared" si="0"/>
        <v>-57.899999999999999</v>
      </c>
      <c r="W25" s="25" t="str">
        <f t="shared" si="2"/>
        <v xml:space="preserve">N/A por debajo de valor de LB</v>
      </c>
      <c r="X25" s="23"/>
      <c r="Y25" s="23"/>
      <c r="Z25" s="23"/>
      <c r="AA25" s="23"/>
      <c r="AB25" s="23"/>
      <c r="AC25" s="28"/>
    </row>
    <row r="26" s="1" customFormat="1" ht="30" customHeight="1">
      <c r="A26" s="20">
        <v>3</v>
      </c>
      <c r="B26" s="20" t="s">
        <v>84</v>
      </c>
      <c r="C26" s="20" t="s">
        <v>46</v>
      </c>
      <c r="D26" s="21">
        <v>106.59999999999999</v>
      </c>
      <c r="E26" s="20" t="s">
        <v>37</v>
      </c>
      <c r="F26" s="20" t="s">
        <v>86</v>
      </c>
      <c r="G26" s="22">
        <v>-34.090425000000003</v>
      </c>
      <c r="H26" s="22">
        <v>-56.219431</v>
      </c>
      <c r="I26" s="23" t="s">
        <v>49</v>
      </c>
      <c r="J26" s="23">
        <v>67.200000000000003</v>
      </c>
      <c r="K26" s="23" t="s">
        <v>69</v>
      </c>
      <c r="L26" s="23">
        <v>67.200000000000003</v>
      </c>
      <c r="M26" s="23">
        <v>67.200000000000003</v>
      </c>
      <c r="N26" s="23">
        <v>64.200000000000003</v>
      </c>
      <c r="O26" s="23">
        <v>64.099999999999994</v>
      </c>
      <c r="P26" s="23">
        <v>56.399999999999999</v>
      </c>
      <c r="Q26" s="23">
        <v>63.200000000000003</v>
      </c>
      <c r="R26" s="23">
        <v>62.399999999999999</v>
      </c>
      <c r="S26" s="23">
        <v>60.799999999999997</v>
      </c>
      <c r="T26" s="23"/>
      <c r="U26" s="24"/>
      <c r="V26" s="24">
        <f t="shared" si="0"/>
        <v>-64.200000000000003</v>
      </c>
      <c r="W26" s="25" t="str">
        <f t="shared" si="2"/>
        <v xml:space="preserve">N/A por debajo de valor de LB</v>
      </c>
      <c r="X26" s="23"/>
      <c r="Y26" s="23"/>
      <c r="Z26" s="23"/>
      <c r="AA26" s="23"/>
      <c r="AB26" s="23"/>
      <c r="AC26" s="28"/>
    </row>
    <row r="27" s="1" customFormat="1" ht="32.25" hidden="1" customHeight="1">
      <c r="A27" s="30">
        <v>3</v>
      </c>
      <c r="B27" s="30" t="s">
        <v>87</v>
      </c>
      <c r="C27" s="30" t="s">
        <v>46</v>
      </c>
      <c r="D27" s="31">
        <v>106.7</v>
      </c>
      <c r="E27" s="30" t="s">
        <v>47</v>
      </c>
      <c r="F27" s="30" t="s">
        <v>88</v>
      </c>
      <c r="G27" s="32">
        <v>-34.087702999999998</v>
      </c>
      <c r="H27" s="32">
        <v>-56.214247999999998</v>
      </c>
      <c r="I27" s="33" t="s">
        <v>49</v>
      </c>
      <c r="J27" s="33">
        <v>61.5</v>
      </c>
      <c r="K27" s="33">
        <v>70</v>
      </c>
      <c r="L27" s="33" t="s">
        <v>39</v>
      </c>
      <c r="M27" s="33">
        <v>61.5</v>
      </c>
      <c r="N27" s="33">
        <v>58.5</v>
      </c>
      <c r="O27" s="33">
        <v>64.099999999999994</v>
      </c>
      <c r="P27" s="33">
        <v>49</v>
      </c>
      <c r="Q27" s="33">
        <v>62.299999999999997</v>
      </c>
      <c r="R27" s="33">
        <v>59.399999999999999</v>
      </c>
      <c r="S27" s="33">
        <v>58.600000000000001</v>
      </c>
      <c r="T27" s="38"/>
      <c r="U27" s="34"/>
      <c r="V27" s="34">
        <f t="shared" si="0"/>
        <v>-58.5</v>
      </c>
      <c r="W27" s="35" t="str">
        <f t="shared" si="2"/>
        <v xml:space="preserve">N/A por debajo de valor de LB</v>
      </c>
      <c r="X27" s="33"/>
      <c r="Y27" s="33"/>
      <c r="Z27" s="33"/>
      <c r="AA27" s="33"/>
      <c r="AB27" s="33"/>
      <c r="AC27" s="42"/>
    </row>
    <row r="28" s="1" customFormat="1" ht="37.5" hidden="1" customHeight="1">
      <c r="A28" s="30">
        <v>3</v>
      </c>
      <c r="B28" s="30" t="s">
        <v>87</v>
      </c>
      <c r="C28" s="30" t="s">
        <v>46</v>
      </c>
      <c r="D28" s="31">
        <v>106.7</v>
      </c>
      <c r="E28" s="30" t="s">
        <v>47</v>
      </c>
      <c r="F28" s="30" t="s">
        <v>89</v>
      </c>
      <c r="G28" s="32">
        <v>-34.088282</v>
      </c>
      <c r="H28" s="32">
        <v>-56.515261000000002</v>
      </c>
      <c r="I28" s="33" t="s">
        <v>49</v>
      </c>
      <c r="J28" s="33">
        <v>68</v>
      </c>
      <c r="K28" s="33">
        <v>70</v>
      </c>
      <c r="L28" s="33" t="s">
        <v>39</v>
      </c>
      <c r="M28" s="33">
        <v>68</v>
      </c>
      <c r="N28" s="33">
        <v>65</v>
      </c>
      <c r="O28" s="33">
        <v>65.700000000000003</v>
      </c>
      <c r="P28" s="33">
        <v>58.399999999999999</v>
      </c>
      <c r="Q28" s="33">
        <v>65.599999999999994</v>
      </c>
      <c r="R28" s="33">
        <v>63.899999999999999</v>
      </c>
      <c r="S28" s="33">
        <v>61.600000000000001</v>
      </c>
      <c r="T28" s="38"/>
      <c r="U28" s="34"/>
      <c r="V28" s="34">
        <f t="shared" si="0"/>
        <v>-65</v>
      </c>
      <c r="W28" s="35" t="str">
        <f t="shared" si="2"/>
        <v xml:space="preserve">N/A por debajo de valor de LB</v>
      </c>
      <c r="X28" s="33"/>
      <c r="Y28" s="33"/>
      <c r="Z28" s="33"/>
      <c r="AA28" s="33"/>
      <c r="AB28" s="33"/>
      <c r="AC28" s="42"/>
    </row>
    <row r="29" s="1" customFormat="1" ht="47.25" hidden="1" customHeight="1">
      <c r="A29" s="30">
        <v>3</v>
      </c>
      <c r="B29" s="30" t="s">
        <v>87</v>
      </c>
      <c r="C29" s="30" t="s">
        <v>46</v>
      </c>
      <c r="D29" s="31">
        <v>106.7</v>
      </c>
      <c r="E29" s="30" t="s">
        <v>47</v>
      </c>
      <c r="F29" s="30" t="s">
        <v>90</v>
      </c>
      <c r="G29" s="32">
        <v>-34.087746000000003</v>
      </c>
      <c r="H29" s="32">
        <v>-56.215522999999997</v>
      </c>
      <c r="I29" s="33">
        <v>55</v>
      </c>
      <c r="J29" s="33" t="s">
        <v>35</v>
      </c>
      <c r="K29" s="33">
        <v>70</v>
      </c>
      <c r="L29" s="33" t="s">
        <v>39</v>
      </c>
      <c r="M29" s="33">
        <v>55</v>
      </c>
      <c r="N29" s="33">
        <v>50.200000000000003</v>
      </c>
      <c r="O29" s="33">
        <v>57.100000000000001</v>
      </c>
      <c r="P29" s="33">
        <v>49.399999999999999</v>
      </c>
      <c r="Q29" s="33">
        <v>54.200000000000003</v>
      </c>
      <c r="R29" s="33">
        <v>51.600000000000001</v>
      </c>
      <c r="S29" s="33">
        <v>50.399999999999999</v>
      </c>
      <c r="T29" s="42"/>
      <c r="U29" s="34"/>
      <c r="V29" s="34">
        <f t="shared" si="0"/>
        <v>-50.200000000000003</v>
      </c>
      <c r="W29" s="35" t="str">
        <f t="shared" si="2"/>
        <v xml:space="preserve">N/A por debajo de valor de LB</v>
      </c>
      <c r="X29" s="33"/>
      <c r="Y29" s="33"/>
      <c r="Z29" s="33"/>
      <c r="AA29" s="33"/>
      <c r="AB29" s="33"/>
      <c r="AC29" s="45"/>
    </row>
    <row r="30" s="1" customFormat="1" ht="30" hidden="1" customHeight="1">
      <c r="A30" s="45">
        <v>3</v>
      </c>
      <c r="B30" s="30" t="s">
        <v>91</v>
      </c>
      <c r="C30" s="30" t="s">
        <v>46</v>
      </c>
      <c r="D30" s="31">
        <v>110.40000000000001</v>
      </c>
      <c r="E30" s="30" t="s">
        <v>37</v>
      </c>
      <c r="F30" s="30" t="s">
        <v>92</v>
      </c>
      <c r="G30" s="32">
        <v>-34.064174999999999</v>
      </c>
      <c r="H30" s="32">
        <v>-56.237274999999997</v>
      </c>
      <c r="I30" s="33" t="s">
        <v>49</v>
      </c>
      <c r="J30" s="33">
        <v>63.899999999999999</v>
      </c>
      <c r="K30" s="33" t="s">
        <v>69</v>
      </c>
      <c r="L30" s="33">
        <v>63.899999999999999</v>
      </c>
      <c r="M30" s="33">
        <v>63.899999999999999</v>
      </c>
      <c r="N30" s="33">
        <v>60.899999999999999</v>
      </c>
      <c r="O30" s="33">
        <v>63.100000000000001</v>
      </c>
      <c r="P30" s="33">
        <v>49.299999999999997</v>
      </c>
      <c r="Q30" s="33">
        <v>65.099999999999994</v>
      </c>
      <c r="R30" s="33">
        <v>56</v>
      </c>
      <c r="S30" s="33">
        <v>48.299999999999997</v>
      </c>
      <c r="T30" s="33"/>
      <c r="U30" s="34"/>
      <c r="V30" s="34">
        <f t="shared" si="0"/>
        <v>-60.899999999999999</v>
      </c>
      <c r="W30" s="35" t="str">
        <f t="shared" si="2"/>
        <v xml:space="preserve">N/A por debajo de valor de LB</v>
      </c>
      <c r="X30" s="34"/>
      <c r="Y30" s="34"/>
      <c r="Z30" s="34"/>
      <c r="AA30" s="34"/>
      <c r="AB30" s="34"/>
      <c r="AC30" s="46"/>
    </row>
    <row r="31" s="1" customFormat="1" hidden="1">
      <c r="A31" s="45">
        <v>3</v>
      </c>
      <c r="B31" s="30" t="s">
        <v>91</v>
      </c>
      <c r="C31" s="30" t="s">
        <v>46</v>
      </c>
      <c r="D31" s="31">
        <v>109</v>
      </c>
      <c r="E31" s="30" t="s">
        <v>37</v>
      </c>
      <c r="F31" s="30" t="s">
        <v>93</v>
      </c>
      <c r="G31" s="32">
        <v>-34.066583000000001</v>
      </c>
      <c r="H31" s="32">
        <v>-56.237442000000001</v>
      </c>
      <c r="I31" s="33" t="s">
        <v>49</v>
      </c>
      <c r="J31" s="33">
        <v>78</v>
      </c>
      <c r="K31" s="33" t="s">
        <v>69</v>
      </c>
      <c r="L31" s="33">
        <v>78</v>
      </c>
      <c r="M31" s="33">
        <v>78</v>
      </c>
      <c r="N31" s="33">
        <v>75</v>
      </c>
      <c r="O31" s="33">
        <v>78.599999999999994</v>
      </c>
      <c r="P31" s="33">
        <v>68.700000000000003</v>
      </c>
      <c r="Q31" s="33">
        <v>79.400000000000006</v>
      </c>
      <c r="R31" s="33">
        <v>69</v>
      </c>
      <c r="S31" s="33">
        <v>54.600000000000001</v>
      </c>
      <c r="T31" s="33"/>
      <c r="U31" s="34"/>
      <c r="V31" s="34">
        <f t="shared" si="0"/>
        <v>-75</v>
      </c>
      <c r="W31" s="35" t="str">
        <f t="shared" si="2"/>
        <v xml:space="preserve">N/A por debajo de valor de LB</v>
      </c>
      <c r="X31" s="34"/>
      <c r="Y31" s="34"/>
      <c r="Z31" s="34"/>
      <c r="AA31" s="34"/>
      <c r="AB31" s="34"/>
      <c r="AC31" s="42"/>
    </row>
    <row r="32" s="1" customFormat="1" hidden="1">
      <c r="A32" s="45">
        <v>3</v>
      </c>
      <c r="B32" s="30" t="s">
        <v>94</v>
      </c>
      <c r="C32" s="30" t="s">
        <v>46</v>
      </c>
      <c r="D32" s="31">
        <v>109.18000000000001</v>
      </c>
      <c r="E32" s="30" t="s">
        <v>47</v>
      </c>
      <c r="F32" s="30" t="s">
        <v>95</v>
      </c>
      <c r="G32" s="32">
        <v>-34.075580600000002</v>
      </c>
      <c r="H32" s="32">
        <v>-56.233834999999999</v>
      </c>
      <c r="I32" s="33" t="s">
        <v>49</v>
      </c>
      <c r="J32" s="33">
        <v>65.666998555749117</v>
      </c>
      <c r="K32" s="33" t="s">
        <v>69</v>
      </c>
      <c r="L32" s="33">
        <v>65.666998555749117</v>
      </c>
      <c r="M32" s="33">
        <v>65.666998555749117</v>
      </c>
      <c r="N32" s="33">
        <v>62.666998555749117</v>
      </c>
      <c r="O32" s="33">
        <v>64.731110000000001</v>
      </c>
      <c r="P32" s="33">
        <v>58.575600000000001</v>
      </c>
      <c r="Q32" s="33">
        <v>63.223826000000003</v>
      </c>
      <c r="R32" s="33">
        <v>62.897509999999997</v>
      </c>
      <c r="S32" s="33">
        <v>62.137636999999998</v>
      </c>
      <c r="T32" s="42"/>
      <c r="U32" s="34"/>
      <c r="V32" s="34">
        <f t="shared" si="0"/>
        <v>-62.666998555749117</v>
      </c>
      <c r="W32" s="35" t="str">
        <f t="shared" si="2"/>
        <v xml:space="preserve">N/A por debajo de valor de LB</v>
      </c>
      <c r="X32" s="34"/>
      <c r="Y32" s="34"/>
      <c r="Z32" s="34"/>
      <c r="AA32" s="34"/>
      <c r="AB32" s="34"/>
      <c r="AC32" s="42"/>
    </row>
    <row r="33" s="1" customFormat="1" ht="30">
      <c r="A33" s="20">
        <v>3</v>
      </c>
      <c r="B33" s="20" t="s">
        <v>96</v>
      </c>
      <c r="C33" s="20" t="s">
        <v>46</v>
      </c>
      <c r="D33" s="21">
        <v>112.5</v>
      </c>
      <c r="E33" s="20" t="s">
        <v>37</v>
      </c>
      <c r="F33" s="20" t="s">
        <v>97</v>
      </c>
      <c r="G33" s="22">
        <v>-34.045614999999998</v>
      </c>
      <c r="H33" s="22">
        <v>-56.236407</v>
      </c>
      <c r="I33" s="23" t="s">
        <v>49</v>
      </c>
      <c r="J33" s="23">
        <v>65.700000000000003</v>
      </c>
      <c r="K33" s="23" t="s">
        <v>69</v>
      </c>
      <c r="L33" s="23">
        <v>65.700000000000003</v>
      </c>
      <c r="M33" s="23">
        <v>65.700000000000003</v>
      </c>
      <c r="N33" s="23">
        <v>62.700000000000003</v>
      </c>
      <c r="O33" s="23">
        <v>65.700000000000003</v>
      </c>
      <c r="P33" s="23">
        <v>57.799999999999997</v>
      </c>
      <c r="Q33" s="23">
        <v>65.299999999999997</v>
      </c>
      <c r="R33" s="23">
        <v>60.700000000000003</v>
      </c>
      <c r="S33" s="23">
        <v>57.100000000000001</v>
      </c>
      <c r="T33" s="23"/>
      <c r="U33" s="24"/>
      <c r="V33" s="24">
        <f t="shared" si="0"/>
        <v>-62.700000000000003</v>
      </c>
      <c r="W33" s="25" t="str">
        <f t="shared" si="2"/>
        <v xml:space="preserve">N/A por debajo de valor de LB</v>
      </c>
      <c r="X33" s="24"/>
      <c r="Y33" s="24"/>
      <c r="Z33" s="24"/>
      <c r="AA33" s="24"/>
      <c r="AB33" s="24"/>
      <c r="AC33" s="28"/>
    </row>
    <row r="34" s="1" customFormat="1" hidden="1">
      <c r="A34" s="30">
        <v>3</v>
      </c>
      <c r="B34" s="30" t="s">
        <v>98</v>
      </c>
      <c r="C34" s="30" t="s">
        <v>46</v>
      </c>
      <c r="D34" s="31">
        <v>114.5</v>
      </c>
      <c r="E34" s="30" t="s">
        <v>47</v>
      </c>
      <c r="F34" s="30" t="s">
        <v>99</v>
      </c>
      <c r="G34" s="32">
        <v>-34.024442999999998</v>
      </c>
      <c r="H34" s="32">
        <v>-56.238916000000003</v>
      </c>
      <c r="I34" s="33" t="s">
        <v>49</v>
      </c>
      <c r="J34" s="33">
        <v>64.530000000000001</v>
      </c>
      <c r="K34" s="33" t="s">
        <v>69</v>
      </c>
      <c r="L34" s="33">
        <v>64.530000000000001</v>
      </c>
      <c r="M34" s="33">
        <v>64.530000000000001</v>
      </c>
      <c r="N34" s="33">
        <v>61.530000000000001</v>
      </c>
      <c r="O34" s="33">
        <v>67.840000000000003</v>
      </c>
      <c r="P34" s="33">
        <v>52.729999999999997</v>
      </c>
      <c r="Q34" s="33">
        <v>67.129999999999995</v>
      </c>
      <c r="R34" s="33">
        <v>65.650000000000006</v>
      </c>
      <c r="S34" s="33">
        <v>64.040000000000006</v>
      </c>
      <c r="T34" s="34"/>
      <c r="U34" s="34"/>
      <c r="V34" s="34">
        <f t="shared" si="0"/>
        <v>-61.530000000000001</v>
      </c>
      <c r="W34" s="35" t="str">
        <f t="shared" si="2"/>
        <v xml:space="preserve">N/A por debajo de valor de LB</v>
      </c>
      <c r="X34" s="33"/>
      <c r="Y34" s="33"/>
      <c r="Z34" s="33"/>
      <c r="AA34" s="33"/>
      <c r="AB34" s="33"/>
      <c r="AC34" s="42"/>
    </row>
    <row r="35" s="1" customFormat="1" hidden="1">
      <c r="A35" s="30">
        <v>3</v>
      </c>
      <c r="B35" s="30" t="s">
        <v>98</v>
      </c>
      <c r="C35" s="30" t="s">
        <v>46</v>
      </c>
      <c r="D35" s="31">
        <v>114.5</v>
      </c>
      <c r="E35" s="30" t="s">
        <v>47</v>
      </c>
      <c r="F35" s="30" t="s">
        <v>100</v>
      </c>
      <c r="G35" s="32">
        <v>-34.027611</v>
      </c>
      <c r="H35" s="32">
        <v>-56.236488000000001</v>
      </c>
      <c r="I35" s="33" t="s">
        <v>49</v>
      </c>
      <c r="J35" s="33">
        <v>58.5</v>
      </c>
      <c r="K35" s="33" t="s">
        <v>69</v>
      </c>
      <c r="L35" s="33">
        <v>58.5</v>
      </c>
      <c r="M35" s="33">
        <v>58.5</v>
      </c>
      <c r="N35" s="33">
        <v>55.5</v>
      </c>
      <c r="O35" s="33">
        <v>57.340000000000003</v>
      </c>
      <c r="P35" s="33">
        <v>50.810000000000002</v>
      </c>
      <c r="Q35" s="33">
        <v>57.210000000000001</v>
      </c>
      <c r="R35" s="33">
        <v>56.030000000000001</v>
      </c>
      <c r="S35" s="33">
        <v>53.109999999999999</v>
      </c>
      <c r="T35" s="33"/>
      <c r="U35" s="34"/>
      <c r="V35" s="34">
        <f t="shared" si="0"/>
        <v>-55.5</v>
      </c>
      <c r="W35" s="35" t="str">
        <f t="shared" si="2"/>
        <v xml:space="preserve">N/A por debajo de valor de LB</v>
      </c>
      <c r="X35" s="34"/>
      <c r="Y35" s="34"/>
      <c r="Z35" s="34"/>
      <c r="AA35" s="34"/>
      <c r="AB35" s="34"/>
      <c r="AC35" s="42"/>
    </row>
    <row r="36" s="1" customFormat="1" hidden="1">
      <c r="A36" s="30">
        <v>3</v>
      </c>
      <c r="B36" s="30" t="s">
        <v>101</v>
      </c>
      <c r="C36" s="30" t="s">
        <v>46</v>
      </c>
      <c r="D36" s="31">
        <v>126</v>
      </c>
      <c r="E36" s="30" t="s">
        <v>47</v>
      </c>
      <c r="F36" s="30" t="s">
        <v>102</v>
      </c>
      <c r="G36" s="32">
        <v>-33.927802999999997</v>
      </c>
      <c r="H36" s="32">
        <v>-56.240316</v>
      </c>
      <c r="I36" s="33" t="s">
        <v>49</v>
      </c>
      <c r="J36" s="33">
        <v>56.140000000000001</v>
      </c>
      <c r="K36" s="33" t="s">
        <v>69</v>
      </c>
      <c r="L36" s="33">
        <v>56.140000000000001</v>
      </c>
      <c r="M36" s="33">
        <v>56.140000000000001</v>
      </c>
      <c r="N36" s="33">
        <v>53.140000000000001</v>
      </c>
      <c r="O36" s="33">
        <v>53.840000000000003</v>
      </c>
      <c r="P36" s="33">
        <v>45.659999999999997</v>
      </c>
      <c r="Q36" s="33">
        <v>51.960000000000001</v>
      </c>
      <c r="R36" s="33">
        <v>48.689999999999998</v>
      </c>
      <c r="S36" s="33">
        <v>47.880000000000003</v>
      </c>
      <c r="T36" s="33"/>
      <c r="U36" s="34"/>
      <c r="V36" s="34">
        <f t="shared" ref="V36:V57" si="3">U36-N36</f>
        <v>-53.140000000000001</v>
      </c>
      <c r="W36" s="35" t="str">
        <f t="shared" si="2"/>
        <v xml:space="preserve">N/A por debajo de valor de LB</v>
      </c>
      <c r="X36" s="34"/>
      <c r="Y36" s="34"/>
      <c r="Z36" s="34"/>
      <c r="AA36" s="34"/>
      <c r="AB36" s="34"/>
      <c r="AC36" s="42"/>
    </row>
    <row r="37" s="1" customFormat="1" hidden="1">
      <c r="A37" s="30">
        <v>3</v>
      </c>
      <c r="B37" s="30" t="s">
        <v>103</v>
      </c>
      <c r="C37" s="30" t="s">
        <v>46</v>
      </c>
      <c r="D37" s="31">
        <v>130.52000000000001</v>
      </c>
      <c r="E37" s="30" t="s">
        <v>104</v>
      </c>
      <c r="F37" s="30" t="s">
        <v>105</v>
      </c>
      <c r="G37" s="32">
        <v>-33.896053000000002</v>
      </c>
      <c r="H37" s="32">
        <v>-56.257632999999998</v>
      </c>
      <c r="I37" s="33" t="s">
        <v>49</v>
      </c>
      <c r="J37" s="33">
        <v>67.030623967731501</v>
      </c>
      <c r="K37" s="33" t="s">
        <v>69</v>
      </c>
      <c r="L37" s="33">
        <v>67.030623967731501</v>
      </c>
      <c r="M37" s="33">
        <v>67.030623967731501</v>
      </c>
      <c r="N37" s="33">
        <v>64.030623967731501</v>
      </c>
      <c r="O37" s="33">
        <v>65.505369999999999</v>
      </c>
      <c r="P37" s="33">
        <v>57.158360000000002</v>
      </c>
      <c r="Q37" s="33">
        <v>64.263832999999991</v>
      </c>
      <c r="R37" s="33">
        <v>63.866950000000003</v>
      </c>
      <c r="S37" s="33">
        <v>62.058492999999999</v>
      </c>
      <c r="T37" s="38"/>
      <c r="U37" s="34"/>
      <c r="V37" s="34">
        <f t="shared" si="3"/>
        <v>-64.030623967731501</v>
      </c>
      <c r="W37" s="35" t="str">
        <f t="shared" si="2"/>
        <v xml:space="preserve">N/A por debajo de valor de LB</v>
      </c>
      <c r="X37" s="34"/>
      <c r="Y37" s="34"/>
      <c r="Z37" s="34"/>
      <c r="AA37" s="34"/>
      <c r="AB37" s="34"/>
      <c r="AC37" s="42"/>
    </row>
    <row r="38" s="1" customFormat="1" hidden="1">
      <c r="A38" s="30">
        <v>3</v>
      </c>
      <c r="B38" s="30" t="s">
        <v>106</v>
      </c>
      <c r="C38" s="30" t="s">
        <v>46</v>
      </c>
      <c r="D38" s="31">
        <v>139</v>
      </c>
      <c r="E38" s="30" t="s">
        <v>33</v>
      </c>
      <c r="F38" s="30" t="s">
        <v>107</v>
      </c>
      <c r="G38" s="32">
        <v>-33.836897</v>
      </c>
      <c r="H38" s="32">
        <v>-56.303159999999998</v>
      </c>
      <c r="I38" s="33">
        <v>55</v>
      </c>
      <c r="J38" s="33" t="s">
        <v>35</v>
      </c>
      <c r="K38" s="33">
        <v>65</v>
      </c>
      <c r="L38" s="33" t="s">
        <v>35</v>
      </c>
      <c r="M38" s="33">
        <v>55</v>
      </c>
      <c r="N38" s="33">
        <v>51.810000000000002</v>
      </c>
      <c r="O38" s="33">
        <v>64.170000000000002</v>
      </c>
      <c r="P38" s="33">
        <v>40.840000000000003</v>
      </c>
      <c r="Q38" s="33">
        <v>63.579999999999998</v>
      </c>
      <c r="R38" s="33">
        <v>57.450000000000003</v>
      </c>
      <c r="S38" s="33">
        <v>44.780000000000001</v>
      </c>
      <c r="T38" s="33"/>
      <c r="U38" s="34"/>
      <c r="V38" s="34">
        <f t="shared" si="3"/>
        <v>-51.810000000000002</v>
      </c>
      <c r="W38" s="35" t="str">
        <f t="shared" si="2"/>
        <v xml:space="preserve">N/A por debajo de valor de LB</v>
      </c>
      <c r="X38" s="33"/>
      <c r="Y38" s="33"/>
      <c r="Z38" s="33"/>
      <c r="AA38" s="33"/>
      <c r="AB38" s="33"/>
      <c r="AC38" s="42"/>
    </row>
    <row r="39" s="1" customFormat="1" hidden="1">
      <c r="A39" s="30">
        <v>3</v>
      </c>
      <c r="B39" s="30" t="s">
        <v>106</v>
      </c>
      <c r="C39" s="30" t="s">
        <v>46</v>
      </c>
      <c r="D39" s="31">
        <v>139</v>
      </c>
      <c r="E39" s="30" t="s">
        <v>33</v>
      </c>
      <c r="F39" s="30" t="s">
        <v>108</v>
      </c>
      <c r="G39" s="32">
        <v>-33.838180999999999</v>
      </c>
      <c r="H39" s="32">
        <v>-56.302132999999998</v>
      </c>
      <c r="I39" s="33">
        <v>55</v>
      </c>
      <c r="J39" s="33" t="s">
        <v>35</v>
      </c>
      <c r="K39" s="33">
        <v>65</v>
      </c>
      <c r="L39" s="33" t="s">
        <v>35</v>
      </c>
      <c r="M39" s="33">
        <v>55</v>
      </c>
      <c r="N39" s="33">
        <v>47.68</v>
      </c>
      <c r="O39" s="33">
        <v>50.299999999999997</v>
      </c>
      <c r="P39" s="33">
        <v>45.439999999999998</v>
      </c>
      <c r="Q39" s="33">
        <v>49.829999999999998</v>
      </c>
      <c r="R39" s="33">
        <v>48.789999999999999</v>
      </c>
      <c r="S39" s="33">
        <v>47.960000000000001</v>
      </c>
      <c r="T39" s="33"/>
      <c r="U39" s="34"/>
      <c r="V39" s="34">
        <f t="shared" si="3"/>
        <v>-47.68</v>
      </c>
      <c r="W39" s="35" t="str">
        <f t="shared" si="2"/>
        <v xml:space="preserve">N/A por debajo de valor de LB</v>
      </c>
      <c r="X39" s="33"/>
      <c r="Y39" s="33"/>
      <c r="Z39" s="33"/>
      <c r="AA39" s="33"/>
      <c r="AB39" s="33"/>
      <c r="AC39" s="42"/>
    </row>
    <row r="40" s="1" customFormat="1" hidden="1">
      <c r="A40" s="30">
        <v>3</v>
      </c>
      <c r="B40" s="30" t="s">
        <v>106</v>
      </c>
      <c r="C40" s="30" t="s">
        <v>46</v>
      </c>
      <c r="D40" s="31">
        <v>139</v>
      </c>
      <c r="E40" s="30" t="s">
        <v>33</v>
      </c>
      <c r="F40" s="30" t="s">
        <v>109</v>
      </c>
      <c r="G40" s="32">
        <v>-33.836007000000002</v>
      </c>
      <c r="H40" s="32">
        <v>-56.304836000000002</v>
      </c>
      <c r="I40" s="33">
        <v>55</v>
      </c>
      <c r="J40" s="33" t="s">
        <v>35</v>
      </c>
      <c r="K40" s="33">
        <v>65</v>
      </c>
      <c r="L40" s="33" t="s">
        <v>35</v>
      </c>
      <c r="M40" s="33">
        <v>55</v>
      </c>
      <c r="N40" s="33">
        <v>49.700000000000003</v>
      </c>
      <c r="O40" s="33">
        <v>52.329999999999998</v>
      </c>
      <c r="P40" s="33">
        <v>46.869999999999997</v>
      </c>
      <c r="Q40" s="33">
        <v>50.840000000000003</v>
      </c>
      <c r="R40" s="33">
        <v>49.939999999999998</v>
      </c>
      <c r="S40" s="33">
        <v>49.359999999999999</v>
      </c>
      <c r="T40" s="33"/>
      <c r="U40" s="34"/>
      <c r="V40" s="34">
        <f t="shared" si="3"/>
        <v>-49.700000000000003</v>
      </c>
      <c r="W40" s="35" t="str">
        <f t="shared" si="2"/>
        <v xml:space="preserve">N/A por debajo de valor de LB</v>
      </c>
      <c r="X40" s="33"/>
      <c r="Y40" s="33"/>
      <c r="Z40" s="33"/>
      <c r="AA40" s="33"/>
      <c r="AB40" s="33"/>
      <c r="AC40" s="42"/>
    </row>
    <row r="41" s="1" customFormat="1" ht="45" hidden="1" customHeight="1">
      <c r="A41" s="30">
        <v>4</v>
      </c>
      <c r="B41" s="30" t="s">
        <v>110</v>
      </c>
      <c r="C41" s="30" t="s">
        <v>46</v>
      </c>
      <c r="D41" s="31">
        <v>149</v>
      </c>
      <c r="E41" s="30" t="s">
        <v>111</v>
      </c>
      <c r="F41" s="30" t="s">
        <v>112</v>
      </c>
      <c r="G41" s="32">
        <v>-33.752650000000003</v>
      </c>
      <c r="H41" s="32">
        <v>-56.235030000000002</v>
      </c>
      <c r="I41" s="33" t="s">
        <v>49</v>
      </c>
      <c r="J41" s="33">
        <v>56.299999999999997</v>
      </c>
      <c r="K41" s="33" t="s">
        <v>69</v>
      </c>
      <c r="L41" s="33">
        <v>56.299999999999997</v>
      </c>
      <c r="M41" s="33">
        <v>56.299999999999997</v>
      </c>
      <c r="N41" s="33">
        <v>53.299999999999997</v>
      </c>
      <c r="O41" s="33">
        <v>55</v>
      </c>
      <c r="P41" s="33">
        <v>52.399999999999999</v>
      </c>
      <c r="Q41" s="33">
        <v>54.200000000000003</v>
      </c>
      <c r="R41" s="33">
        <v>53.399999999999999</v>
      </c>
      <c r="S41" s="33">
        <v>53.200000000000003</v>
      </c>
      <c r="T41" s="33"/>
      <c r="U41" s="34"/>
      <c r="V41" s="34">
        <f t="shared" si="3"/>
        <v>-53.299999999999997</v>
      </c>
      <c r="W41" s="35" t="str">
        <f t="shared" si="2"/>
        <v xml:space="preserve">N/A por debajo de valor de LB</v>
      </c>
      <c r="X41" s="34"/>
      <c r="Y41" s="34"/>
      <c r="Z41" s="34"/>
      <c r="AA41" s="34"/>
      <c r="AB41" s="34"/>
      <c r="AC41" s="42"/>
    </row>
    <row r="42" s="1" customFormat="1" ht="30" hidden="1" customHeight="1">
      <c r="A42" s="30">
        <v>4</v>
      </c>
      <c r="B42" s="30" t="s">
        <v>110</v>
      </c>
      <c r="C42" s="30" t="s">
        <v>46</v>
      </c>
      <c r="D42" s="31">
        <v>149</v>
      </c>
      <c r="E42" s="30" t="s">
        <v>111</v>
      </c>
      <c r="F42" s="30" t="s">
        <v>113</v>
      </c>
      <c r="G42" s="32">
        <v>-33.753279999999997</v>
      </c>
      <c r="H42" s="32">
        <v>-56.324640000000002</v>
      </c>
      <c r="I42" s="33" t="s">
        <v>49</v>
      </c>
      <c r="J42" s="33">
        <v>55</v>
      </c>
      <c r="K42" s="33" t="s">
        <v>69</v>
      </c>
      <c r="L42" s="33">
        <v>55</v>
      </c>
      <c r="M42" s="33">
        <v>55</v>
      </c>
      <c r="N42" s="33">
        <v>52</v>
      </c>
      <c r="O42" s="33">
        <v>55.700000000000003</v>
      </c>
      <c r="P42" s="33">
        <v>51.799999999999997</v>
      </c>
      <c r="Q42" s="33">
        <v>52.799999999999997</v>
      </c>
      <c r="R42" s="33">
        <v>52.200000000000003</v>
      </c>
      <c r="S42" s="33">
        <v>52</v>
      </c>
      <c r="T42" s="33"/>
      <c r="U42" s="34"/>
      <c r="V42" s="34">
        <f t="shared" si="3"/>
        <v>-52</v>
      </c>
      <c r="W42" s="35" t="str">
        <f t="shared" si="2"/>
        <v xml:space="preserve">N/A por debajo de valor de LB</v>
      </c>
      <c r="X42" s="34"/>
      <c r="Y42" s="34"/>
      <c r="Z42" s="34"/>
      <c r="AA42" s="34"/>
      <c r="AB42" s="34"/>
      <c r="AC42" s="42"/>
    </row>
    <row r="43" s="1" customFormat="1" ht="59.25" hidden="1" customHeight="1">
      <c r="A43" s="30">
        <v>4</v>
      </c>
      <c r="B43" s="30" t="s">
        <v>114</v>
      </c>
      <c r="C43" s="30" t="s">
        <v>46</v>
      </c>
      <c r="D43" s="31">
        <v>165</v>
      </c>
      <c r="E43" s="30" t="s">
        <v>111</v>
      </c>
      <c r="F43" s="30" t="s">
        <v>115</v>
      </c>
      <c r="G43" s="32">
        <v>-33.630549999999999</v>
      </c>
      <c r="H43" s="32">
        <v>-56.348860000000002</v>
      </c>
      <c r="I43" s="33">
        <v>55</v>
      </c>
      <c r="J43" s="33" t="s">
        <v>35</v>
      </c>
      <c r="K43" s="33" t="s">
        <v>69</v>
      </c>
      <c r="L43" s="33">
        <v>50.5</v>
      </c>
      <c r="M43" s="33">
        <v>50.5</v>
      </c>
      <c r="N43" s="33">
        <v>47.5</v>
      </c>
      <c r="O43" s="33">
        <v>48.299999999999997</v>
      </c>
      <c r="P43" s="33">
        <v>41</v>
      </c>
      <c r="Q43" s="33">
        <v>48.100000000000001</v>
      </c>
      <c r="R43" s="33">
        <v>46.899999999999999</v>
      </c>
      <c r="S43" s="33">
        <v>46</v>
      </c>
      <c r="T43" s="33"/>
      <c r="U43" s="34"/>
      <c r="V43" s="34">
        <f t="shared" si="3"/>
        <v>-47.5</v>
      </c>
      <c r="W43" s="35" t="str">
        <f t="shared" si="2"/>
        <v xml:space="preserve">N/A por debajo de valor de LB</v>
      </c>
      <c r="X43" s="34"/>
      <c r="Y43" s="34"/>
      <c r="Z43" s="34"/>
      <c r="AA43" s="34"/>
      <c r="AB43" s="34"/>
      <c r="AC43" s="42"/>
    </row>
    <row r="44" s="1" customFormat="1" hidden="1">
      <c r="A44" s="30">
        <v>4</v>
      </c>
      <c r="B44" s="30" t="s">
        <v>116</v>
      </c>
      <c r="C44" s="30" t="s">
        <v>46</v>
      </c>
      <c r="D44" s="31">
        <v>178</v>
      </c>
      <c r="E44" s="30" t="s">
        <v>33</v>
      </c>
      <c r="F44" s="30" t="s">
        <v>117</v>
      </c>
      <c r="G44" s="32">
        <v>-33.522486999999998</v>
      </c>
      <c r="H44" s="32">
        <v>-56.414029999999997</v>
      </c>
      <c r="I44" s="33">
        <v>55</v>
      </c>
      <c r="J44" s="33" t="s">
        <v>35</v>
      </c>
      <c r="K44" s="33">
        <v>65</v>
      </c>
      <c r="L44" s="33" t="s">
        <v>35</v>
      </c>
      <c r="M44" s="33">
        <v>55</v>
      </c>
      <c r="N44" s="33">
        <v>46.140000000000001</v>
      </c>
      <c r="O44" s="33">
        <v>46.859999999999999</v>
      </c>
      <c r="P44" s="33">
        <v>42.380000000000003</v>
      </c>
      <c r="Q44" s="33">
        <v>46.43</v>
      </c>
      <c r="R44" s="33">
        <v>44.07</v>
      </c>
      <c r="S44" s="33">
        <v>42.630000000000003</v>
      </c>
      <c r="T44" s="33"/>
      <c r="U44" s="34"/>
      <c r="V44" s="34">
        <f t="shared" si="3"/>
        <v>-46.140000000000001</v>
      </c>
      <c r="W44" s="35" t="str">
        <f t="shared" si="2"/>
        <v xml:space="preserve">N/A por debajo de valor de LB</v>
      </c>
      <c r="X44" s="34"/>
      <c r="Y44" s="34"/>
      <c r="Z44" s="34"/>
      <c r="AA44" s="34"/>
      <c r="AB44" s="34"/>
      <c r="AC44" s="47"/>
    </row>
    <row r="45" s="1" customFormat="1" hidden="1">
      <c r="A45" s="30">
        <v>4</v>
      </c>
      <c r="B45" s="30" t="s">
        <v>116</v>
      </c>
      <c r="C45" s="30" t="s">
        <v>46</v>
      </c>
      <c r="D45" s="31">
        <v>178</v>
      </c>
      <c r="E45" s="30" t="s">
        <v>33</v>
      </c>
      <c r="F45" s="30" t="s">
        <v>118</v>
      </c>
      <c r="G45" s="32">
        <v>-33.521807000000003</v>
      </c>
      <c r="H45" s="32">
        <v>-56.415081999999998</v>
      </c>
      <c r="I45" s="33">
        <v>55</v>
      </c>
      <c r="J45" s="33" t="s">
        <v>35</v>
      </c>
      <c r="K45" s="33">
        <v>65</v>
      </c>
      <c r="L45" s="33" t="s">
        <v>35</v>
      </c>
      <c r="M45" s="33">
        <v>55</v>
      </c>
      <c r="N45" s="33">
        <v>46.009999999999998</v>
      </c>
      <c r="O45" s="33">
        <v>48.210000000000001</v>
      </c>
      <c r="P45" s="33">
        <v>42.810000000000002</v>
      </c>
      <c r="Q45" s="33">
        <v>46.829999999999998</v>
      </c>
      <c r="R45" s="33">
        <v>45.770000000000003</v>
      </c>
      <c r="S45" s="33">
        <v>43.450000000000003</v>
      </c>
      <c r="T45" s="33"/>
      <c r="U45" s="34"/>
      <c r="V45" s="34">
        <f t="shared" si="3"/>
        <v>-46.009999999999998</v>
      </c>
      <c r="W45" s="35" t="str">
        <f t="shared" si="2"/>
        <v xml:space="preserve">N/A por debajo de valor de LB</v>
      </c>
      <c r="X45" s="34"/>
      <c r="Y45" s="34"/>
      <c r="Z45" s="34"/>
      <c r="AA45" s="34"/>
      <c r="AB45" s="34"/>
      <c r="AC45" s="42"/>
    </row>
    <row r="46" s="1" customFormat="1">
      <c r="A46" s="20">
        <v>4</v>
      </c>
      <c r="B46" s="20" t="s">
        <v>119</v>
      </c>
      <c r="C46" s="20" t="s">
        <v>46</v>
      </c>
      <c r="D46" s="21">
        <v>192</v>
      </c>
      <c r="E46" s="20" t="s">
        <v>111</v>
      </c>
      <c r="F46" s="20" t="s">
        <v>120</v>
      </c>
      <c r="G46" s="32">
        <v>-33.420332000000002</v>
      </c>
      <c r="H46" s="32">
        <v>-56.505267000000003</v>
      </c>
      <c r="I46" s="33" t="s">
        <v>49</v>
      </c>
      <c r="J46" s="33">
        <v>58.700000000000003</v>
      </c>
      <c r="K46" s="33" t="s">
        <v>69</v>
      </c>
      <c r="L46" s="33">
        <v>58.700000000000003</v>
      </c>
      <c r="M46" s="33">
        <v>58.700000000000003</v>
      </c>
      <c r="N46" s="23">
        <v>55.700000000000003</v>
      </c>
      <c r="O46" s="23">
        <v>57.299999999999997</v>
      </c>
      <c r="P46" s="23">
        <v>47.5</v>
      </c>
      <c r="Q46" s="23">
        <v>52.5</v>
      </c>
      <c r="R46" s="23">
        <v>47.100000000000001</v>
      </c>
      <c r="S46" s="23">
        <v>41.899999999999999</v>
      </c>
      <c r="T46" s="23"/>
      <c r="U46" s="24"/>
      <c r="V46" s="24">
        <f t="shared" si="3"/>
        <v>-55.700000000000003</v>
      </c>
      <c r="W46" s="25" t="str">
        <f t="shared" si="2"/>
        <v xml:space="preserve">N/A por debajo de valor de LB</v>
      </c>
      <c r="X46" s="24"/>
      <c r="Y46" s="24"/>
      <c r="Z46" s="24"/>
      <c r="AA46" s="24"/>
      <c r="AB46" s="24"/>
      <c r="AC46" s="28"/>
    </row>
    <row r="47" s="1" customFormat="1">
      <c r="A47" s="20">
        <v>4</v>
      </c>
      <c r="B47" s="20" t="s">
        <v>119</v>
      </c>
      <c r="C47" s="20" t="s">
        <v>46</v>
      </c>
      <c r="D47" s="21">
        <v>192</v>
      </c>
      <c r="E47" s="20" t="s">
        <v>111</v>
      </c>
      <c r="F47" s="20" t="s">
        <v>121</v>
      </c>
      <c r="G47" s="32">
        <v>-33.418148000000002</v>
      </c>
      <c r="H47" s="32">
        <v>-56.506126000000002</v>
      </c>
      <c r="I47" s="33" t="s">
        <v>49</v>
      </c>
      <c r="J47" s="33">
        <v>69.799999999999997</v>
      </c>
      <c r="K47" s="33" t="s">
        <v>69</v>
      </c>
      <c r="L47" s="33">
        <v>69.799999999999997</v>
      </c>
      <c r="M47" s="33">
        <v>69.799999999999997</v>
      </c>
      <c r="N47" s="23">
        <v>66.799999999999997</v>
      </c>
      <c r="O47" s="23">
        <v>70.200000000000003</v>
      </c>
      <c r="P47" s="23">
        <v>54.600000000000001</v>
      </c>
      <c r="Q47" s="23">
        <v>70.299999999999997</v>
      </c>
      <c r="R47" s="23">
        <v>58.700000000000003</v>
      </c>
      <c r="S47" s="23">
        <v>52</v>
      </c>
      <c r="T47" s="23"/>
      <c r="U47" s="24"/>
      <c r="V47" s="24">
        <f t="shared" si="3"/>
        <v>-66.799999999999997</v>
      </c>
      <c r="W47" s="25" t="str">
        <f t="shared" si="2"/>
        <v xml:space="preserve">N/A por debajo de valor de LB</v>
      </c>
      <c r="X47" s="24"/>
      <c r="Y47" s="24"/>
      <c r="Z47" s="24"/>
      <c r="AA47" s="24"/>
      <c r="AB47" s="24"/>
      <c r="AC47" s="28"/>
    </row>
    <row r="48" s="1" customFormat="1">
      <c r="A48" s="20">
        <v>4</v>
      </c>
      <c r="B48" s="20" t="s">
        <v>119</v>
      </c>
      <c r="C48" s="20" t="s">
        <v>46</v>
      </c>
      <c r="D48" s="21">
        <v>192</v>
      </c>
      <c r="E48" s="20" t="s">
        <v>111</v>
      </c>
      <c r="F48" s="20" t="s">
        <v>122</v>
      </c>
      <c r="G48" s="22">
        <v>-33.419668999999999</v>
      </c>
      <c r="H48" s="22">
        <v>-56.504665000000003</v>
      </c>
      <c r="I48" s="23" t="s">
        <v>49</v>
      </c>
      <c r="J48" s="23">
        <v>68.200000000000003</v>
      </c>
      <c r="K48" s="23" t="s">
        <v>69</v>
      </c>
      <c r="L48" s="23">
        <v>68.200000000000003</v>
      </c>
      <c r="M48" s="23">
        <v>68.200000000000003</v>
      </c>
      <c r="N48" s="23">
        <v>65.200000000000003</v>
      </c>
      <c r="O48" s="23">
        <v>66.900000000000006</v>
      </c>
      <c r="P48" s="23">
        <v>58.100000000000001</v>
      </c>
      <c r="Q48" s="23">
        <v>69.099999999999994</v>
      </c>
      <c r="R48" s="23">
        <v>57.100000000000001</v>
      </c>
      <c r="S48" s="23">
        <v>48.700000000000003</v>
      </c>
      <c r="T48" s="23"/>
      <c r="U48" s="24"/>
      <c r="V48" s="24">
        <f t="shared" si="3"/>
        <v>-65.200000000000003</v>
      </c>
      <c r="W48" s="25" t="str">
        <f t="shared" si="2"/>
        <v xml:space="preserve">N/A por debajo de valor de LB</v>
      </c>
      <c r="X48" s="24"/>
      <c r="Y48" s="24"/>
      <c r="Z48" s="24"/>
      <c r="AA48" s="24"/>
      <c r="AB48" s="24"/>
      <c r="AC48" s="28"/>
    </row>
    <row r="49" s="1" customFormat="1" hidden="1">
      <c r="A49" s="30">
        <v>4</v>
      </c>
      <c r="B49" s="30" t="s">
        <v>123</v>
      </c>
      <c r="C49" s="30" t="s">
        <v>46</v>
      </c>
      <c r="D49" s="31">
        <v>197</v>
      </c>
      <c r="E49" s="30" t="s">
        <v>33</v>
      </c>
      <c r="F49" s="30" t="s">
        <v>124</v>
      </c>
      <c r="G49" s="32">
        <v>-33.386830000000003</v>
      </c>
      <c r="H49" s="32">
        <v>-56.529539999999997</v>
      </c>
      <c r="I49" s="33" t="s">
        <v>49</v>
      </c>
      <c r="J49" s="33">
        <v>62.5</v>
      </c>
      <c r="K49" s="33">
        <v>65</v>
      </c>
      <c r="L49" s="33" t="s">
        <v>35</v>
      </c>
      <c r="M49" s="33">
        <v>62.5</v>
      </c>
      <c r="N49" s="33">
        <v>59.5</v>
      </c>
      <c r="O49" s="33">
        <v>60.200000000000003</v>
      </c>
      <c r="P49" s="33">
        <v>56.299999999999997</v>
      </c>
      <c r="Q49" s="33">
        <v>59.200000000000003</v>
      </c>
      <c r="R49" s="33">
        <v>58.899999999999999</v>
      </c>
      <c r="S49" s="33">
        <v>57.100000000000001</v>
      </c>
      <c r="T49" s="33"/>
      <c r="U49" s="34"/>
      <c r="V49" s="34">
        <f t="shared" si="3"/>
        <v>-59.5</v>
      </c>
      <c r="W49" s="35" t="str">
        <f t="shared" si="2"/>
        <v xml:space="preserve">N/A por debajo de valor de LB</v>
      </c>
      <c r="X49" s="34"/>
      <c r="Y49" s="34"/>
      <c r="Z49" s="34"/>
      <c r="AA49" s="34"/>
      <c r="AB49" s="34"/>
      <c r="AC49" s="42"/>
    </row>
    <row r="50" s="1" customFormat="1" hidden="1">
      <c r="A50" s="30">
        <v>4</v>
      </c>
      <c r="B50" s="30" t="s">
        <v>123</v>
      </c>
      <c r="C50" s="30" t="s">
        <v>46</v>
      </c>
      <c r="D50" s="31">
        <v>197</v>
      </c>
      <c r="E50" s="30" t="s">
        <v>33</v>
      </c>
      <c r="F50" s="30" t="s">
        <v>125</v>
      </c>
      <c r="G50" s="32">
        <v>-33.387009999999997</v>
      </c>
      <c r="H50" s="32">
        <v>-56.529130000000002</v>
      </c>
      <c r="I50" s="33" t="s">
        <v>49</v>
      </c>
      <c r="J50" s="33">
        <v>69.700000000000003</v>
      </c>
      <c r="K50" s="33" t="s">
        <v>66</v>
      </c>
      <c r="L50" s="33">
        <v>68.700000000000003</v>
      </c>
      <c r="M50" s="33">
        <v>68.700000000000003</v>
      </c>
      <c r="N50" s="33">
        <v>66.700000000000003</v>
      </c>
      <c r="O50" s="33">
        <v>83.900000000000006</v>
      </c>
      <c r="P50" s="33">
        <v>66.299999999999997</v>
      </c>
      <c r="Q50" s="33">
        <v>68.799999999999997</v>
      </c>
      <c r="R50" s="33">
        <v>67</v>
      </c>
      <c r="S50" s="33">
        <v>66.5</v>
      </c>
      <c r="T50" s="33"/>
      <c r="U50" s="34"/>
      <c r="V50" s="34">
        <f t="shared" si="3"/>
        <v>-66.700000000000003</v>
      </c>
      <c r="W50" s="35" t="str">
        <f t="shared" si="2"/>
        <v xml:space="preserve">N/A por debajo de valor de LB</v>
      </c>
      <c r="X50" s="34"/>
      <c r="Y50" s="34"/>
      <c r="Z50" s="34"/>
      <c r="AA50" s="34"/>
      <c r="AB50" s="34"/>
      <c r="AC50" s="42"/>
    </row>
    <row r="51" s="1" customFormat="1" ht="45" hidden="1" customHeight="1">
      <c r="A51" s="30">
        <v>5</v>
      </c>
      <c r="B51" s="30" t="s">
        <v>126</v>
      </c>
      <c r="C51" s="30" t="s">
        <v>46</v>
      </c>
      <c r="D51" s="31">
        <v>236.30000000000001</v>
      </c>
      <c r="E51" s="30" t="s">
        <v>33</v>
      </c>
      <c r="F51" s="30" t="s">
        <v>127</v>
      </c>
      <c r="G51" s="32">
        <v>-33.055239</v>
      </c>
      <c r="H51" s="32">
        <v>-56.480302999999999</v>
      </c>
      <c r="I51" s="33" t="s">
        <v>49</v>
      </c>
      <c r="J51" s="33">
        <v>58</v>
      </c>
      <c r="K51" s="33">
        <v>65</v>
      </c>
      <c r="L51" s="33" t="s">
        <v>35</v>
      </c>
      <c r="M51" s="33">
        <v>58</v>
      </c>
      <c r="N51" s="33">
        <v>55</v>
      </c>
      <c r="O51" s="33">
        <v>56.399999999999999</v>
      </c>
      <c r="P51" s="33">
        <v>47.700000000000003</v>
      </c>
      <c r="Q51" s="33">
        <v>55.700000000000003</v>
      </c>
      <c r="R51" s="33">
        <v>55</v>
      </c>
      <c r="S51" s="33">
        <v>49.700000000000003</v>
      </c>
      <c r="T51" s="33"/>
      <c r="U51" s="34"/>
      <c r="V51" s="34">
        <f t="shared" si="3"/>
        <v>-55</v>
      </c>
      <c r="W51" s="35" t="str">
        <f t="shared" si="2"/>
        <v xml:space="preserve">N/A por debajo de valor de LB</v>
      </c>
      <c r="X51" s="34"/>
      <c r="Y51" s="34"/>
      <c r="Z51" s="34"/>
      <c r="AA51" s="34"/>
      <c r="AB51" s="34"/>
      <c r="AC51" s="42"/>
    </row>
    <row r="52" s="1" customFormat="1" ht="45" hidden="1" customHeight="1">
      <c r="A52" s="30">
        <v>5</v>
      </c>
      <c r="B52" s="30" t="s">
        <v>126</v>
      </c>
      <c r="C52" s="30" t="s">
        <v>46</v>
      </c>
      <c r="D52" s="31">
        <v>236.30000000000001</v>
      </c>
      <c r="E52" s="30" t="s">
        <v>33</v>
      </c>
      <c r="F52" s="30" t="s">
        <v>128</v>
      </c>
      <c r="G52" s="32">
        <v>-33.055016000000002</v>
      </c>
      <c r="H52" s="32">
        <v>-56.481180000000002</v>
      </c>
      <c r="I52" s="33" t="s">
        <v>49</v>
      </c>
      <c r="J52" s="33">
        <v>55.600000000000001</v>
      </c>
      <c r="K52" s="33">
        <v>65</v>
      </c>
      <c r="L52" s="33" t="s">
        <v>35</v>
      </c>
      <c r="M52" s="33">
        <v>55.600000000000001</v>
      </c>
      <c r="N52" s="33">
        <v>52.600000000000001</v>
      </c>
      <c r="O52" s="33">
        <v>60.299999999999997</v>
      </c>
      <c r="P52" s="33">
        <v>46.100000000000001</v>
      </c>
      <c r="Q52" s="33">
        <v>57.200000000000003</v>
      </c>
      <c r="R52" s="33">
        <v>53</v>
      </c>
      <c r="S52" s="33">
        <v>51.600000000000001</v>
      </c>
      <c r="T52" s="33"/>
      <c r="U52" s="34"/>
      <c r="V52" s="34">
        <f t="shared" si="3"/>
        <v>-52.600000000000001</v>
      </c>
      <c r="W52" s="35" t="str">
        <f t="shared" si="2"/>
        <v xml:space="preserve">N/A por debajo de valor de LB</v>
      </c>
      <c r="X52" s="34"/>
      <c r="Y52" s="34"/>
      <c r="Z52" s="34"/>
      <c r="AA52" s="34"/>
      <c r="AB52" s="34"/>
      <c r="AC52" s="42"/>
    </row>
    <row r="53" s="1" customFormat="1" ht="31.899999999999999" hidden="1" customHeight="1">
      <c r="A53" s="30">
        <v>5</v>
      </c>
      <c r="B53" s="30" t="s">
        <v>126</v>
      </c>
      <c r="C53" s="30" t="s">
        <v>46</v>
      </c>
      <c r="D53" s="31">
        <v>236.30000000000001</v>
      </c>
      <c r="E53" s="30" t="s">
        <v>33</v>
      </c>
      <c r="F53" s="30" t="s">
        <v>129</v>
      </c>
      <c r="G53" s="32">
        <v>-33.055877000000002</v>
      </c>
      <c r="H53" s="32">
        <v>-56.481130999999998</v>
      </c>
      <c r="I53" s="33">
        <v>55</v>
      </c>
      <c r="J53" s="33" t="s">
        <v>35</v>
      </c>
      <c r="K53" s="33">
        <v>65</v>
      </c>
      <c r="L53" s="33" t="s">
        <v>35</v>
      </c>
      <c r="M53" s="33">
        <v>55</v>
      </c>
      <c r="N53" s="33">
        <v>50.399999999999999</v>
      </c>
      <c r="O53" s="33">
        <v>55</v>
      </c>
      <c r="P53" s="33">
        <v>48.799999999999997</v>
      </c>
      <c r="Q53" s="33">
        <v>52.700000000000003</v>
      </c>
      <c r="R53" s="33">
        <v>51</v>
      </c>
      <c r="S53" s="33">
        <v>49.600000000000001</v>
      </c>
      <c r="T53" s="33"/>
      <c r="U53" s="34"/>
      <c r="V53" s="34">
        <f t="shared" si="3"/>
        <v>-50.399999999999999</v>
      </c>
      <c r="W53" s="35" t="str">
        <f t="shared" si="2"/>
        <v xml:space="preserve">N/A por debajo de valor de LB</v>
      </c>
      <c r="X53" s="34"/>
      <c r="Y53" s="34"/>
      <c r="Z53" s="34"/>
      <c r="AA53" s="34"/>
      <c r="AB53" s="34"/>
      <c r="AC53" s="42"/>
    </row>
    <row r="54" s="1" customFormat="1" ht="18" customHeight="1">
      <c r="A54" s="20">
        <v>5</v>
      </c>
      <c r="B54" s="20" t="s">
        <v>130</v>
      </c>
      <c r="C54" s="20" t="s">
        <v>46</v>
      </c>
      <c r="D54" s="21">
        <v>236</v>
      </c>
      <c r="E54" s="20" t="s">
        <v>37</v>
      </c>
      <c r="F54" s="20" t="s">
        <v>131</v>
      </c>
      <c r="G54" s="22">
        <v>-33.059320999999997</v>
      </c>
      <c r="H54" s="22">
        <v>-56.477169000000004</v>
      </c>
      <c r="I54" s="23">
        <v>55</v>
      </c>
      <c r="J54" s="23" t="s">
        <v>35</v>
      </c>
      <c r="K54" s="23">
        <v>65</v>
      </c>
      <c r="L54" s="23" t="s">
        <v>35</v>
      </c>
      <c r="M54" s="23">
        <v>55</v>
      </c>
      <c r="N54" s="23">
        <v>50.890000000000001</v>
      </c>
      <c r="O54" s="23">
        <v>55.18</v>
      </c>
      <c r="P54" s="23">
        <v>43.380000000000003</v>
      </c>
      <c r="Q54" s="23">
        <v>54.409999999999997</v>
      </c>
      <c r="R54" s="23">
        <v>52.840000000000003</v>
      </c>
      <c r="S54" s="23">
        <v>44.909999999999997</v>
      </c>
      <c r="T54" s="23"/>
      <c r="U54" s="24"/>
      <c r="V54" s="24">
        <f t="shared" si="3"/>
        <v>-50.890000000000001</v>
      </c>
      <c r="W54" s="25" t="str">
        <f t="shared" si="2"/>
        <v xml:space="preserve">N/A por debajo de valor de LB</v>
      </c>
      <c r="X54" s="24"/>
      <c r="Y54" s="24"/>
      <c r="Z54" s="24"/>
      <c r="AA54" s="24"/>
      <c r="AB54" s="24"/>
      <c r="AC54" s="28"/>
    </row>
    <row r="55" s="1" customFormat="1" ht="18.75" customHeight="1">
      <c r="A55" s="20">
        <v>5</v>
      </c>
      <c r="B55" s="20" t="s">
        <v>130</v>
      </c>
      <c r="C55" s="20" t="s">
        <v>46</v>
      </c>
      <c r="D55" s="21">
        <v>236</v>
      </c>
      <c r="E55" s="20" t="s">
        <v>37</v>
      </c>
      <c r="F55" s="20" t="s">
        <v>132</v>
      </c>
      <c r="G55" s="22">
        <v>-33.058204000000003</v>
      </c>
      <c r="H55" s="22">
        <v>-56.478174000000003</v>
      </c>
      <c r="I55" s="23" t="s">
        <v>49</v>
      </c>
      <c r="J55" s="23">
        <v>58.350000000000001</v>
      </c>
      <c r="K55" s="23">
        <v>65</v>
      </c>
      <c r="L55" s="23" t="s">
        <v>35</v>
      </c>
      <c r="M55" s="23">
        <v>58.350000000000001</v>
      </c>
      <c r="N55" s="23">
        <v>55.350000000000001</v>
      </c>
      <c r="O55" s="23">
        <v>58.009999999999998</v>
      </c>
      <c r="P55" s="23">
        <v>49.469999999999999</v>
      </c>
      <c r="Q55" s="23">
        <v>57.619999999999997</v>
      </c>
      <c r="R55" s="23">
        <v>55.210000000000001</v>
      </c>
      <c r="S55" s="23">
        <v>54.479999999999997</v>
      </c>
      <c r="T55" s="23"/>
      <c r="U55" s="24"/>
      <c r="V55" s="24">
        <f t="shared" si="3"/>
        <v>-55.350000000000001</v>
      </c>
      <c r="W55" s="25" t="str">
        <f t="shared" si="2"/>
        <v xml:space="preserve">N/A por debajo de valor de LB</v>
      </c>
      <c r="X55" s="24"/>
      <c r="Y55" s="24"/>
      <c r="Z55" s="24"/>
      <c r="AA55" s="24"/>
      <c r="AB55" s="24"/>
      <c r="AC55" s="28"/>
    </row>
    <row r="56" s="1" customFormat="1" ht="30" customHeight="1">
      <c r="A56" s="20">
        <v>5</v>
      </c>
      <c r="B56" s="20" t="s">
        <v>133</v>
      </c>
      <c r="C56" s="20" t="s">
        <v>46</v>
      </c>
      <c r="D56" s="21">
        <v>249.69999999999999</v>
      </c>
      <c r="E56" s="20" t="s">
        <v>37</v>
      </c>
      <c r="F56" s="20" t="s">
        <v>134</v>
      </c>
      <c r="G56" s="22">
        <v>-32.944949000000001</v>
      </c>
      <c r="H56" s="22">
        <v>-56.508253000000003</v>
      </c>
      <c r="I56" s="23">
        <v>55</v>
      </c>
      <c r="J56" s="23" t="s">
        <v>35</v>
      </c>
      <c r="K56" s="23">
        <v>50</v>
      </c>
      <c r="L56" s="23" t="s">
        <v>35</v>
      </c>
      <c r="M56" s="23">
        <v>50</v>
      </c>
      <c r="N56" s="23">
        <v>39.969999999999999</v>
      </c>
      <c r="O56" s="23">
        <v>40.200000000000003</v>
      </c>
      <c r="P56" s="23">
        <v>34.409999999999997</v>
      </c>
      <c r="Q56" s="23">
        <v>40.079999999999998</v>
      </c>
      <c r="R56" s="23">
        <v>39.689999999999998</v>
      </c>
      <c r="S56" s="23">
        <v>38.030000000000001</v>
      </c>
      <c r="T56" s="23"/>
      <c r="U56" s="24"/>
      <c r="V56" s="24">
        <f t="shared" si="3"/>
        <v>-39.969999999999999</v>
      </c>
      <c r="W56" s="25" t="str">
        <f t="shared" si="2"/>
        <v xml:space="preserve">N/A por debajo de valor de LB</v>
      </c>
      <c r="X56" s="24"/>
      <c r="Y56" s="24"/>
      <c r="Z56" s="24"/>
      <c r="AA56" s="24"/>
      <c r="AB56" s="24"/>
      <c r="AC56" s="28"/>
    </row>
    <row r="57" s="1" customFormat="1" ht="30" customHeight="1">
      <c r="A57" s="20">
        <v>5</v>
      </c>
      <c r="B57" s="20" t="s">
        <v>133</v>
      </c>
      <c r="C57" s="20" t="s">
        <v>46</v>
      </c>
      <c r="D57" s="21">
        <v>249.69999999999999</v>
      </c>
      <c r="E57" s="20" t="s">
        <v>37</v>
      </c>
      <c r="F57" s="20" t="s">
        <v>135</v>
      </c>
      <c r="G57" s="22">
        <v>-32.947204999999997</v>
      </c>
      <c r="H57" s="22">
        <v>-56.507579</v>
      </c>
      <c r="I57" s="23">
        <v>55</v>
      </c>
      <c r="J57" s="23" t="s">
        <v>35</v>
      </c>
      <c r="K57" s="23">
        <v>50</v>
      </c>
      <c r="L57" s="23" t="s">
        <v>35</v>
      </c>
      <c r="M57" s="23">
        <v>50</v>
      </c>
      <c r="N57" s="23">
        <v>41.399999999999999</v>
      </c>
      <c r="O57" s="23">
        <v>55.060000000000002</v>
      </c>
      <c r="P57" s="23">
        <v>39</v>
      </c>
      <c r="Q57" s="23">
        <v>43.189999999999998</v>
      </c>
      <c r="R57" s="23">
        <v>41.090000000000003</v>
      </c>
      <c r="S57" s="23">
        <v>39.280000000000001</v>
      </c>
      <c r="T57" s="23"/>
      <c r="U57" s="24"/>
      <c r="V57" s="24">
        <f t="shared" si="3"/>
        <v>-41.399999999999999</v>
      </c>
      <c r="W57" s="25" t="str">
        <f t="shared" si="2"/>
        <v xml:space="preserve">N/A por debajo de valor de LB</v>
      </c>
      <c r="X57" s="24"/>
      <c r="Y57" s="24"/>
      <c r="Z57" s="24"/>
      <c r="AA57" s="24"/>
      <c r="AB57" s="24"/>
      <c r="AC57" s="28"/>
    </row>
    <row r="58">
      <c r="A58" s="48"/>
      <c r="B58" s="2"/>
      <c r="C58" s="2"/>
      <c r="D58" s="2"/>
      <c r="E58" s="2"/>
      <c r="U58" s="48"/>
      <c r="V58" s="48"/>
      <c r="W58" s="48"/>
      <c r="X58" s="48"/>
      <c r="Y58" s="48"/>
      <c r="Z58" s="48"/>
      <c r="AA58" s="48"/>
      <c r="AB58" s="48"/>
      <c r="AC58" s="49"/>
    </row>
    <row r="60">
      <c r="B60" s="50"/>
      <c r="C60" s="1"/>
      <c r="D60" s="1"/>
      <c r="E60" s="1"/>
      <c r="F60" s="2"/>
      <c r="G60" s="2"/>
      <c r="H60" s="2"/>
      <c r="I60" s="2"/>
      <c r="J60" s="2"/>
      <c r="K60" s="2"/>
      <c r="L60" s="2"/>
      <c r="M60" s="2"/>
      <c r="N60" s="2"/>
      <c r="O60" s="2"/>
      <c r="P60" s="2"/>
      <c r="Q60" s="2"/>
      <c r="R60" s="2"/>
      <c r="S60" s="2"/>
      <c r="T60" s="2"/>
      <c r="V60" s="50"/>
    </row>
    <row r="61">
      <c r="B61" s="50"/>
      <c r="C61" s="1"/>
      <c r="D61" s="1"/>
      <c r="E61" s="1"/>
      <c r="F61" s="2"/>
      <c r="G61" s="2"/>
      <c r="H61" s="2"/>
      <c r="I61" s="2"/>
      <c r="J61" s="2"/>
      <c r="K61" s="2"/>
      <c r="L61" s="2"/>
      <c r="M61" s="2"/>
      <c r="N61" s="2"/>
      <c r="O61" s="2"/>
      <c r="P61" s="2"/>
      <c r="Q61" s="2"/>
      <c r="R61" s="2"/>
      <c r="S61" s="2"/>
      <c r="T61" s="2"/>
      <c r="V61" s="50"/>
    </row>
    <row r="62">
      <c r="B62" s="50"/>
      <c r="C62" s="1"/>
      <c r="D62" s="1"/>
      <c r="E62" s="1"/>
      <c r="F62" s="2"/>
      <c r="G62" s="2"/>
      <c r="H62" s="2"/>
      <c r="I62" s="2"/>
      <c r="J62" s="2"/>
      <c r="K62" s="2"/>
      <c r="L62" s="2"/>
      <c r="M62" s="2"/>
      <c r="N62" s="2"/>
      <c r="O62" s="2"/>
      <c r="P62" s="2"/>
      <c r="Q62" s="2"/>
      <c r="R62" s="2"/>
      <c r="S62" s="2"/>
      <c r="T62" s="2"/>
      <c r="V62" s="50"/>
    </row>
    <row r="63">
      <c r="B63" s="50"/>
      <c r="C63" s="1"/>
      <c r="D63" s="1"/>
      <c r="E63" s="1"/>
      <c r="F63" s="2"/>
      <c r="G63" s="2"/>
      <c r="H63" s="2"/>
      <c r="I63" s="2"/>
      <c r="J63" s="2"/>
      <c r="K63" s="2"/>
      <c r="L63" s="2"/>
      <c r="M63" s="2"/>
      <c r="N63" s="2"/>
      <c r="O63" s="2"/>
      <c r="P63" s="2"/>
      <c r="Q63" s="2"/>
      <c r="R63" s="2"/>
      <c r="S63" s="2"/>
      <c r="T63" s="2"/>
    </row>
    <row r="64">
      <c r="B64" s="50"/>
      <c r="C64" s="1"/>
      <c r="D64" s="1"/>
      <c r="E64" s="1"/>
      <c r="F64" s="2"/>
      <c r="G64" s="2"/>
      <c r="H64" s="2"/>
      <c r="I64" s="2"/>
      <c r="J64" s="2"/>
      <c r="K64" s="2"/>
      <c r="L64" s="2"/>
      <c r="M64" s="2"/>
      <c r="N64" s="2"/>
      <c r="O64" s="2"/>
      <c r="P64" s="2"/>
      <c r="Q64" s="2"/>
      <c r="R64" s="2"/>
      <c r="S64" s="2"/>
      <c r="T64" s="2"/>
    </row>
    <row r="65">
      <c r="B65" s="50"/>
      <c r="C65" s="1"/>
      <c r="D65" s="1"/>
      <c r="E65" s="1"/>
      <c r="F65" s="2"/>
      <c r="G65" s="2"/>
      <c r="H65" s="2"/>
      <c r="I65" s="2"/>
      <c r="J65" s="2"/>
      <c r="K65" s="2"/>
      <c r="L65" s="2"/>
      <c r="M65" s="2"/>
      <c r="N65" s="2"/>
      <c r="O65" s="2"/>
      <c r="P65" s="2"/>
      <c r="Q65" s="2"/>
      <c r="R65" s="2"/>
      <c r="S65" s="2"/>
      <c r="T65" s="2"/>
    </row>
    <row r="66">
      <c r="B66" s="50"/>
      <c r="C66" s="1"/>
      <c r="D66" s="1"/>
      <c r="E66" s="1"/>
      <c r="F66" s="2"/>
      <c r="G66" s="2"/>
      <c r="H66" s="2"/>
      <c r="I66" s="2"/>
      <c r="J66" s="2"/>
      <c r="K66" s="2"/>
      <c r="L66" s="2"/>
      <c r="M66" s="2"/>
      <c r="N66" s="2"/>
      <c r="O66" s="2"/>
      <c r="P66" s="2"/>
      <c r="Q66" s="2"/>
      <c r="R66" s="2"/>
      <c r="S66" s="2"/>
      <c r="T66" s="2"/>
    </row>
    <row r="67">
      <c r="B67" s="50"/>
      <c r="C67" s="1"/>
      <c r="D67" s="1"/>
      <c r="E67" s="1"/>
      <c r="F67" s="2"/>
      <c r="G67" s="2"/>
      <c r="H67" s="2"/>
      <c r="I67" s="2"/>
      <c r="J67" s="2"/>
      <c r="K67" s="2"/>
      <c r="L67" s="2"/>
      <c r="M67" s="2"/>
      <c r="N67" s="2"/>
      <c r="O67" s="2"/>
      <c r="P67" s="2"/>
      <c r="Q67" s="2"/>
      <c r="R67" s="2"/>
      <c r="S67" s="2"/>
      <c r="T67" s="2"/>
    </row>
    <row r="68">
      <c r="B68" s="50"/>
      <c r="C68" s="1"/>
      <c r="D68" s="1"/>
      <c r="E68" s="1"/>
      <c r="F68" s="2"/>
      <c r="G68" s="2"/>
      <c r="H68" s="2"/>
      <c r="I68" s="2"/>
      <c r="J68" s="2"/>
      <c r="K68" s="2"/>
      <c r="L68" s="2"/>
      <c r="M68" s="2"/>
      <c r="N68" s="2"/>
      <c r="O68" s="2"/>
      <c r="P68" s="2"/>
      <c r="Q68" s="2"/>
      <c r="R68" s="2"/>
      <c r="S68" s="2"/>
      <c r="T68" s="2"/>
    </row>
    <row r="69">
      <c r="B69" s="50"/>
      <c r="C69" s="1"/>
      <c r="D69" s="1"/>
      <c r="E69" s="1"/>
      <c r="F69" s="2"/>
      <c r="G69" s="2"/>
      <c r="H69" s="2"/>
      <c r="I69" s="2"/>
      <c r="J69" s="2"/>
      <c r="K69" s="2"/>
      <c r="L69" s="2"/>
      <c r="M69" s="2"/>
      <c r="N69" s="2"/>
      <c r="O69" s="2"/>
      <c r="P69" s="2"/>
      <c r="Q69" s="2"/>
      <c r="R69" s="2"/>
      <c r="S69" s="2"/>
      <c r="T69" s="2"/>
    </row>
    <row r="70">
      <c r="B70" s="50"/>
      <c r="C70" s="1"/>
      <c r="D70" s="1"/>
      <c r="E70" s="1"/>
      <c r="F70" s="2"/>
      <c r="G70" s="2"/>
      <c r="H70" s="2"/>
      <c r="I70" s="2"/>
      <c r="J70" s="2"/>
      <c r="K70" s="2"/>
      <c r="L70" s="2"/>
      <c r="M70" s="2"/>
      <c r="N70" s="2"/>
      <c r="O70" s="2"/>
      <c r="P70" s="2"/>
      <c r="Q70" s="2"/>
      <c r="R70" s="2"/>
      <c r="S70" s="2"/>
      <c r="T70" s="2"/>
    </row>
    <row r="71">
      <c r="B71" s="50"/>
      <c r="C71" s="1"/>
      <c r="D71" s="1"/>
      <c r="E71" s="1"/>
      <c r="F71" s="2"/>
      <c r="G71" s="2"/>
      <c r="H71" s="2"/>
      <c r="I71" s="2"/>
      <c r="J71" s="2"/>
      <c r="K71" s="2"/>
      <c r="L71" s="2"/>
      <c r="M71" s="2"/>
      <c r="N71" s="2"/>
      <c r="O71" s="2"/>
      <c r="P71" s="2"/>
      <c r="Q71" s="2"/>
      <c r="R71" s="2"/>
      <c r="S71" s="2"/>
      <c r="T71" s="2"/>
    </row>
    <row r="72">
      <c r="B72" s="51"/>
      <c r="C72" s="1"/>
      <c r="D72" s="1"/>
      <c r="E72" s="1"/>
      <c r="F72" s="2"/>
      <c r="G72" s="2"/>
      <c r="H72" s="2"/>
      <c r="I72" s="2"/>
      <c r="J72" s="2"/>
      <c r="K72" s="2"/>
      <c r="L72" s="2"/>
      <c r="M72" s="2"/>
      <c r="N72" s="2"/>
      <c r="O72" s="2"/>
      <c r="P72" s="2"/>
      <c r="Q72" s="2"/>
      <c r="R72" s="2"/>
      <c r="S72" s="2"/>
      <c r="T72" s="2"/>
    </row>
    <row r="73">
      <c r="B73" s="51"/>
      <c r="C73" s="50"/>
      <c r="D73" s="1"/>
      <c r="E73" s="1"/>
      <c r="F73" s="2"/>
      <c r="G73" s="2"/>
      <c r="H73" s="2"/>
      <c r="I73" s="2"/>
      <c r="J73" s="2"/>
      <c r="K73" s="2"/>
      <c r="L73" s="2"/>
      <c r="M73" s="2"/>
      <c r="N73" s="2"/>
      <c r="O73" s="2"/>
      <c r="P73" s="2"/>
      <c r="Q73" s="2"/>
      <c r="R73" s="2"/>
      <c r="S73" s="2"/>
      <c r="T73" s="2"/>
    </row>
    <row r="74">
      <c r="B74" s="51"/>
      <c r="C74" s="50"/>
      <c r="D74" s="1"/>
      <c r="E74" s="1"/>
      <c r="F74" s="2"/>
      <c r="G74" s="2"/>
      <c r="H74" s="2"/>
      <c r="I74" s="2"/>
      <c r="J74" s="2"/>
      <c r="K74" s="2"/>
      <c r="L74" s="2"/>
      <c r="M74" s="2"/>
      <c r="N74" s="2"/>
      <c r="O74" s="2"/>
      <c r="P74" s="2"/>
      <c r="Q74" s="2"/>
      <c r="R74" s="2"/>
      <c r="S74" s="2"/>
      <c r="T74" s="2"/>
    </row>
    <row r="75">
      <c r="B75" s="51"/>
      <c r="C75" s="50"/>
      <c r="D75" s="1"/>
      <c r="E75" s="1"/>
      <c r="F75" s="2"/>
      <c r="G75" s="2"/>
      <c r="H75" s="2"/>
      <c r="I75" s="2"/>
      <c r="J75" s="2"/>
      <c r="K75" s="2"/>
      <c r="L75" s="2"/>
      <c r="M75" s="2"/>
      <c r="N75" s="2"/>
      <c r="O75" s="2"/>
      <c r="P75" s="2"/>
      <c r="Q75" s="2"/>
      <c r="R75" s="2"/>
      <c r="S75" s="2"/>
      <c r="T75" s="50"/>
    </row>
    <row r="76">
      <c r="B76" s="1"/>
      <c r="C76" s="50"/>
      <c r="D76" s="1"/>
      <c r="E76" s="1"/>
      <c r="F76" s="2"/>
      <c r="G76" s="2"/>
      <c r="H76" s="2"/>
      <c r="I76" s="2"/>
      <c r="J76" s="2"/>
      <c r="K76" s="2"/>
      <c r="L76" s="2"/>
      <c r="M76" s="2"/>
      <c r="N76" s="2"/>
      <c r="O76" s="2"/>
      <c r="P76" s="2"/>
      <c r="Q76" s="2"/>
      <c r="R76" s="2"/>
      <c r="S76" s="2"/>
      <c r="T76" s="50"/>
    </row>
    <row r="77">
      <c r="B77" s="1"/>
      <c r="C77" s="50"/>
      <c r="D77" s="1"/>
      <c r="E77" s="1"/>
      <c r="F77" s="2"/>
      <c r="G77" s="2"/>
      <c r="H77" s="2"/>
      <c r="I77" s="2"/>
      <c r="J77" s="2"/>
      <c r="K77" s="2"/>
      <c r="L77" s="2"/>
      <c r="M77" s="2"/>
      <c r="N77" s="2"/>
      <c r="O77" s="2"/>
      <c r="P77" s="2"/>
      <c r="Q77" s="2"/>
      <c r="R77" s="2"/>
      <c r="S77" s="2"/>
      <c r="T77" s="50"/>
    </row>
    <row r="78">
      <c r="B78" s="1"/>
      <c r="C78" s="50"/>
      <c r="D78" s="1"/>
      <c r="E78" s="1"/>
      <c r="F78" s="2"/>
      <c r="G78" s="2"/>
      <c r="H78" s="2"/>
      <c r="I78" s="2"/>
      <c r="J78" s="2"/>
      <c r="K78" s="2"/>
      <c r="L78" s="2"/>
      <c r="M78" s="2"/>
      <c r="N78" s="2"/>
      <c r="O78" s="2"/>
      <c r="P78" s="2"/>
      <c r="Q78" s="2"/>
      <c r="R78" s="2"/>
      <c r="S78" s="2"/>
      <c r="T78" s="50"/>
    </row>
    <row r="79">
      <c r="B79" s="1"/>
      <c r="C79" s="50"/>
      <c r="D79" s="1"/>
      <c r="E79" s="1"/>
      <c r="F79" s="2"/>
      <c r="G79" s="2"/>
      <c r="H79" s="2"/>
      <c r="I79" s="2"/>
      <c r="J79" s="2"/>
      <c r="K79" s="2"/>
      <c r="L79" s="2"/>
      <c r="M79" s="2"/>
      <c r="N79" s="2"/>
      <c r="O79" s="2"/>
      <c r="P79" s="2"/>
      <c r="Q79" s="2"/>
      <c r="R79" s="2"/>
      <c r="S79" s="2"/>
      <c r="T79" s="50"/>
    </row>
    <row r="80">
      <c r="B80" s="50"/>
      <c r="C80" s="50"/>
      <c r="D80" s="1"/>
      <c r="E80" s="1"/>
      <c r="F80" s="2"/>
      <c r="G80" s="2"/>
      <c r="H80" s="2"/>
      <c r="I80" s="2"/>
      <c r="J80" s="2"/>
      <c r="K80" s="2"/>
      <c r="L80" s="2"/>
      <c r="M80" s="2"/>
      <c r="N80" s="2"/>
      <c r="O80" s="2"/>
      <c r="P80" s="2"/>
      <c r="Q80" s="2"/>
      <c r="R80" s="2"/>
      <c r="S80" s="2"/>
      <c r="T80" s="50"/>
    </row>
    <row r="81">
      <c r="B81" s="50"/>
      <c r="C81" s="50"/>
      <c r="D81" s="1"/>
      <c r="E81" s="1"/>
      <c r="F81" s="2"/>
      <c r="G81" s="2"/>
      <c r="H81" s="2"/>
      <c r="I81" s="2"/>
      <c r="J81" s="2"/>
      <c r="K81" s="2"/>
      <c r="L81" s="2"/>
      <c r="M81" s="2"/>
      <c r="N81" s="2"/>
      <c r="O81" s="2"/>
      <c r="P81" s="2"/>
      <c r="Q81" s="2"/>
      <c r="R81" s="2"/>
      <c r="S81" s="2"/>
      <c r="T81" s="50"/>
    </row>
    <row r="82">
      <c r="B82" s="50"/>
      <c r="C82" s="50"/>
      <c r="D82" s="1"/>
      <c r="E82" s="1"/>
      <c r="F82" s="2"/>
      <c r="G82" s="2"/>
      <c r="H82" s="2"/>
      <c r="I82" s="2"/>
      <c r="J82" s="2"/>
      <c r="K82" s="2"/>
      <c r="L82" s="2"/>
      <c r="M82" s="2"/>
      <c r="N82" s="2"/>
      <c r="O82" s="2"/>
      <c r="P82" s="2"/>
      <c r="Q82" s="2"/>
      <c r="R82" s="2"/>
      <c r="S82" s="2"/>
      <c r="T82" s="50"/>
    </row>
    <row r="83">
      <c r="B83" s="50"/>
      <c r="C83" s="50"/>
      <c r="D83" s="1"/>
      <c r="E83" s="1"/>
      <c r="F83" s="2"/>
      <c r="G83" s="2"/>
      <c r="H83" s="2"/>
      <c r="I83" s="2"/>
      <c r="J83" s="2"/>
      <c r="K83" s="2"/>
      <c r="L83" s="2"/>
      <c r="M83" s="2"/>
      <c r="N83" s="2"/>
      <c r="O83" s="2"/>
      <c r="P83" s="2"/>
      <c r="Q83" s="2"/>
      <c r="R83" s="2"/>
      <c r="S83" s="2"/>
      <c r="T83" s="50"/>
    </row>
    <row r="84">
      <c r="B84" s="50"/>
      <c r="C84" s="50"/>
      <c r="D84" s="1"/>
      <c r="E84" s="1"/>
      <c r="F84" s="2"/>
      <c r="G84" s="2"/>
      <c r="H84" s="2"/>
      <c r="I84" s="2"/>
      <c r="J84" s="2"/>
      <c r="K84" s="2"/>
      <c r="L84" s="2"/>
      <c r="M84" s="2"/>
      <c r="N84" s="2"/>
      <c r="O84" s="2"/>
      <c r="P84" s="2"/>
      <c r="Q84" s="2"/>
      <c r="R84" s="2"/>
      <c r="S84" s="2"/>
      <c r="T84" s="50"/>
    </row>
    <row r="85">
      <c r="B85" s="50"/>
      <c r="C85" s="50"/>
      <c r="D85" s="1"/>
      <c r="E85" s="1"/>
      <c r="F85" s="2"/>
      <c r="G85" s="2"/>
      <c r="H85" s="2"/>
      <c r="I85" s="2"/>
      <c r="J85" s="2"/>
      <c r="K85" s="2"/>
      <c r="L85" s="2"/>
      <c r="M85" s="2"/>
      <c r="N85" s="2"/>
      <c r="O85" s="2"/>
      <c r="P85" s="2"/>
      <c r="Q85" s="2"/>
      <c r="R85" s="2"/>
      <c r="S85" s="2"/>
      <c r="T85" s="50"/>
    </row>
    <row r="86">
      <c r="B86" s="50"/>
      <c r="C86" s="50"/>
      <c r="D86" s="1"/>
      <c r="E86" s="1"/>
      <c r="F86" s="2"/>
      <c r="G86" s="2"/>
      <c r="H86" s="2"/>
      <c r="I86" s="2"/>
      <c r="J86" s="2"/>
      <c r="K86" s="2"/>
      <c r="L86" s="2"/>
      <c r="M86" s="2"/>
      <c r="N86" s="2"/>
      <c r="O86" s="2"/>
      <c r="P86" s="2"/>
      <c r="Q86" s="2"/>
      <c r="R86" s="2"/>
      <c r="S86" s="2"/>
      <c r="T86" s="50"/>
    </row>
    <row r="87">
      <c r="B87" s="50"/>
      <c r="C87" s="51"/>
      <c r="D87" s="1"/>
      <c r="E87" s="1"/>
      <c r="F87" s="2"/>
      <c r="G87" s="2"/>
      <c r="H87" s="2"/>
      <c r="I87" s="2"/>
      <c r="J87" s="2"/>
      <c r="K87" s="2"/>
      <c r="L87" s="2"/>
      <c r="M87" s="2"/>
      <c r="N87" s="2"/>
      <c r="O87" s="2"/>
      <c r="P87" s="2"/>
      <c r="Q87" s="2"/>
      <c r="R87" s="2"/>
      <c r="S87" s="2"/>
      <c r="T87" s="50"/>
    </row>
    <row r="88">
      <c r="B88" s="50"/>
      <c r="C88" s="51"/>
      <c r="D88" s="1"/>
      <c r="E88" s="1"/>
      <c r="F88" s="2"/>
      <c r="G88" s="2"/>
      <c r="H88" s="2"/>
      <c r="I88" s="2"/>
      <c r="J88" s="2"/>
      <c r="K88" s="2"/>
      <c r="L88" s="2"/>
      <c r="M88" s="2"/>
      <c r="N88" s="2"/>
      <c r="O88" s="2"/>
      <c r="P88" s="2"/>
      <c r="Q88" s="2"/>
      <c r="R88" s="2"/>
      <c r="S88" s="2"/>
      <c r="T88" s="50"/>
    </row>
    <row r="89">
      <c r="B89" s="50"/>
      <c r="C89" s="51"/>
      <c r="D89" s="1"/>
      <c r="E89" s="1"/>
      <c r="F89" s="2"/>
      <c r="G89" s="2"/>
      <c r="H89" s="2"/>
      <c r="I89" s="2"/>
      <c r="J89" s="2"/>
      <c r="K89" s="2"/>
      <c r="L89" s="2"/>
      <c r="M89" s="2"/>
      <c r="N89" s="2"/>
      <c r="O89" s="2"/>
      <c r="P89" s="2"/>
      <c r="Q89" s="2"/>
      <c r="R89" s="2"/>
      <c r="S89" s="2"/>
      <c r="T89" s="51"/>
    </row>
    <row r="90">
      <c r="B90" s="50"/>
      <c r="C90" s="51"/>
      <c r="D90" s="1"/>
      <c r="E90" s="1"/>
      <c r="F90" s="2"/>
      <c r="G90" s="2"/>
      <c r="H90" s="2"/>
      <c r="I90" s="2"/>
      <c r="J90" s="2"/>
      <c r="K90" s="2"/>
      <c r="L90" s="2"/>
      <c r="M90" s="2"/>
      <c r="N90" s="2"/>
      <c r="O90" s="2"/>
      <c r="P90" s="2"/>
      <c r="Q90" s="2"/>
      <c r="R90" s="2"/>
      <c r="S90" s="2"/>
      <c r="T90" s="51"/>
    </row>
    <row r="91">
      <c r="B91" s="50"/>
    </row>
    <row r="92">
      <c r="B92" s="50"/>
    </row>
    <row r="93">
      <c r="B93" s="50"/>
    </row>
    <row r="94"/>
    <row r="95"/>
    <row r="96"/>
    <row r="97"/>
    <row r="98"/>
    <row r="99"/>
  </sheetData>
  <mergeCells count="3">
    <mergeCell ref="I1:L1"/>
    <mergeCell ref="N1:S1"/>
    <mergeCell ref="U1:AB1"/>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cellIs" priority="17" operator="greaterThan" id="{0008002C-00D0-49F9-A6AF-00D400B60075}">
            <xm:f>M3</xm:f>
            <x14:dxf>
              <font>
                <b/>
                <color indexed="2"/>
              </font>
            </x14:dxf>
          </x14:cfRule>
          <xm:sqref>U3:U57</xm:sqref>
        </x14:conditionalFormatting>
        <x14:conditionalFormatting xmlns:xm="http://schemas.microsoft.com/office/excel/2006/main">
          <x14:cfRule type="expression" priority="16" id="{008700E9-0029-4412-8EE0-00C0009F004B}">
            <xm:f>IF(OR(W18="Perceptible"),TRUE,FALSE)</xm:f>
            <x14:dxf>
              <fill>
                <patternFill patternType="solid">
                  <fgColor theme="4" tint="0.39991454817346722"/>
                  <bgColor theme="4" tint="0.39991454817346722"/>
                </patternFill>
              </fill>
            </x14:dxf>
          </x14:cfRule>
          <xm:sqref>W18:W57</xm:sqref>
        </x14:conditionalFormatting>
        <x14:conditionalFormatting xmlns:xm="http://schemas.microsoft.com/office/excel/2006/main">
          <x14:cfRule type="expression" priority="15" id="{0030004C-0093-42DC-BD50-006E0060007E}">
            <xm:f>IF(OR(W18="Poco Perceptible"),TRUE,FALSE)</xm:f>
            <x14:dxf>
              <fill>
                <patternFill patternType="solid">
                  <fgColor theme="4" tint="0.59996337778862885"/>
                  <bgColor theme="4" tint="0.59996337778862885"/>
                </patternFill>
              </fill>
            </x14:dxf>
          </x14:cfRule>
          <xm:sqref>W18:W57</xm:sqref>
        </x14:conditionalFormatting>
        <x14:conditionalFormatting xmlns:xm="http://schemas.microsoft.com/office/excel/2006/main">
          <x14:cfRule type="expression" priority="14" id="{00C200C0-00BD-484D-ABE3-0012000B00C5}">
            <xm:f>IF(OR(W18="Obvio"),TRUE,FALSE)</xm:f>
            <x14:dxf>
              <fill>
                <patternFill patternType="solid">
                  <fgColor theme="4" tint="-0.24994659260841701"/>
                  <bgColor theme="4" tint="-0.24994659260841701"/>
                </patternFill>
              </fill>
            </x14:dxf>
          </x14:cfRule>
          <xm:sqref>W18:W57</xm:sqref>
        </x14:conditionalFormatting>
        <x14:conditionalFormatting xmlns:xm="http://schemas.microsoft.com/office/excel/2006/main">
          <x14:cfRule type="expression" priority="13" id="{00AF0075-00FC-4164-9D80-00D000940074}">
            <xm:f>IF(OR(W18="Importante"),TRUE,FALSE)</xm:f>
            <x14:dxf>
              <fill>
                <patternFill patternType="solid">
                  <fgColor theme="4" tint="-0.499984740745262"/>
                  <bgColor theme="4" tint="-0.499984740745262"/>
                </patternFill>
              </fill>
            </x14:dxf>
          </x14:cfRule>
          <xm:sqref>W18:W57</xm:sqref>
        </x14:conditionalFormatting>
        <x14:conditionalFormatting xmlns:xm="http://schemas.microsoft.com/office/excel/2006/main">
          <x14:cfRule type="expression" priority="12" id="{00DD0034-0007-475E-ABA7-001E0035009B}">
            <xm:f>IF(OR(W5="Perceptible"),TRUE,FALSE)</xm:f>
            <x14:dxf>
              <fill>
                <patternFill patternType="solid">
                  <fgColor theme="4" tint="0.39991454817346722"/>
                  <bgColor theme="4" tint="0.39991454817346722"/>
                </patternFill>
              </fill>
            </x14:dxf>
          </x14:cfRule>
          <xm:sqref>W5:W17</xm:sqref>
        </x14:conditionalFormatting>
        <x14:conditionalFormatting xmlns:xm="http://schemas.microsoft.com/office/excel/2006/main">
          <x14:cfRule type="expression" priority="11" id="{00FA0073-000E-4835-B3AA-00C200A20067}">
            <xm:f>IF(OR(W5="Poco Perceptible"),TRUE,FALSE)</xm:f>
            <x14:dxf>
              <fill>
                <patternFill patternType="solid">
                  <fgColor theme="4" tint="0.59996337778862885"/>
                  <bgColor theme="4" tint="0.59996337778862885"/>
                </patternFill>
              </fill>
            </x14:dxf>
          </x14:cfRule>
          <xm:sqref>W5:W17</xm:sqref>
        </x14:conditionalFormatting>
        <x14:conditionalFormatting xmlns:xm="http://schemas.microsoft.com/office/excel/2006/main">
          <x14:cfRule type="expression" priority="10" id="{00B70028-0003-4D43-BC3B-004300860019}">
            <xm:f>IF(OR(W5="Obvio"),TRUE,FALSE)</xm:f>
            <x14:dxf>
              <fill>
                <patternFill patternType="solid">
                  <fgColor theme="4" tint="-0.24994659260841701"/>
                  <bgColor theme="4" tint="-0.24994659260841701"/>
                </patternFill>
              </fill>
            </x14:dxf>
          </x14:cfRule>
          <xm:sqref>W5:W17</xm:sqref>
        </x14:conditionalFormatting>
        <x14:conditionalFormatting xmlns:xm="http://schemas.microsoft.com/office/excel/2006/main">
          <x14:cfRule type="expression" priority="9" id="{008F00AC-009A-44F4-B8BA-002500F80098}">
            <xm:f>IF(OR(W5="Importante"),TRUE,FALSE)</xm:f>
            <x14:dxf>
              <fill>
                <patternFill patternType="solid">
                  <fgColor theme="4" tint="-0.499984740745262"/>
                  <bgColor theme="4" tint="-0.499984740745262"/>
                </patternFill>
              </fill>
            </x14:dxf>
          </x14:cfRule>
          <xm:sqref>W5:W17</xm:sqref>
        </x14:conditionalFormatting>
        <x14:conditionalFormatting xmlns:xm="http://schemas.microsoft.com/office/excel/2006/main">
          <x14:cfRule type="expression" priority="8" id="{0038000B-0070-41D1-B1CF-003C00CA00D0}">
            <xm:f>IF(OR(W3="Perceptible"),TRUE,FALSE)</xm:f>
            <x14:dxf>
              <fill>
                <patternFill patternType="solid">
                  <fgColor theme="4" tint="0.39991454817346722"/>
                  <bgColor theme="4" tint="0.39991454817346722"/>
                </patternFill>
              </fill>
            </x14:dxf>
          </x14:cfRule>
          <xm:sqref>W3</xm:sqref>
        </x14:conditionalFormatting>
        <x14:conditionalFormatting xmlns:xm="http://schemas.microsoft.com/office/excel/2006/main">
          <x14:cfRule type="expression" priority="7" id="{00F40041-00EF-41DB-9A19-007C00CD0012}">
            <xm:f>IF(OR(W3="Poco Perceptible"),TRUE,FALSE)</xm:f>
            <x14:dxf>
              <fill>
                <patternFill patternType="solid">
                  <fgColor theme="4" tint="0.59996337778862885"/>
                  <bgColor theme="4" tint="0.59996337778862885"/>
                </patternFill>
              </fill>
            </x14:dxf>
          </x14:cfRule>
          <xm:sqref>W3</xm:sqref>
        </x14:conditionalFormatting>
        <x14:conditionalFormatting xmlns:xm="http://schemas.microsoft.com/office/excel/2006/main">
          <x14:cfRule type="expression" priority="6" id="{00200070-0083-4088-BD10-005A00850075}">
            <xm:f>IF(OR(W3="Obvio"),TRUE,FALSE)</xm:f>
            <x14:dxf>
              <fill>
                <patternFill patternType="solid">
                  <fgColor theme="4" tint="-0.24994659260841701"/>
                  <bgColor theme="4" tint="-0.24994659260841701"/>
                </patternFill>
              </fill>
            </x14:dxf>
          </x14:cfRule>
          <xm:sqref>W3</xm:sqref>
        </x14:conditionalFormatting>
        <x14:conditionalFormatting xmlns:xm="http://schemas.microsoft.com/office/excel/2006/main">
          <x14:cfRule type="expression" priority="5" id="{000000FF-00C9-4E30-B951-001D0095007B}">
            <xm:f>IF(OR(W3="Importante"),TRUE,FALSE)</xm:f>
            <x14:dxf>
              <fill>
                <patternFill patternType="solid">
                  <fgColor theme="4" tint="-0.499984740745262"/>
                  <bgColor theme="4" tint="-0.499984740745262"/>
                </patternFill>
              </fill>
            </x14:dxf>
          </x14:cfRule>
          <xm:sqref>W3</xm:sqref>
        </x14:conditionalFormatting>
        <x14:conditionalFormatting xmlns:xm="http://schemas.microsoft.com/office/excel/2006/main">
          <x14:cfRule type="expression" priority="4" id="{00BF009C-003A-47AC-8E87-002E003C0093}">
            <xm:f>IF(OR(W4="Perceptible"),TRUE,FALSE)</xm:f>
            <x14:dxf>
              <fill>
                <patternFill patternType="solid">
                  <fgColor theme="4" tint="0.39991454817346722"/>
                  <bgColor theme="4" tint="0.39991454817346722"/>
                </patternFill>
              </fill>
            </x14:dxf>
          </x14:cfRule>
          <xm:sqref>W4</xm:sqref>
        </x14:conditionalFormatting>
        <x14:conditionalFormatting xmlns:xm="http://schemas.microsoft.com/office/excel/2006/main">
          <x14:cfRule type="expression" priority="3" id="{007D00D7-0048-4108-AC6F-000600180007}">
            <xm:f>IF(OR(W4="Poco Perceptible"),TRUE,FALSE)</xm:f>
            <x14:dxf>
              <fill>
                <patternFill patternType="solid">
                  <fgColor theme="4" tint="0.59996337778862885"/>
                  <bgColor theme="4" tint="0.59996337778862885"/>
                </patternFill>
              </fill>
            </x14:dxf>
          </x14:cfRule>
          <xm:sqref>W4</xm:sqref>
        </x14:conditionalFormatting>
        <x14:conditionalFormatting xmlns:xm="http://schemas.microsoft.com/office/excel/2006/main">
          <x14:cfRule type="expression" priority="2" id="{00300076-00A7-43B5-A84B-0036003200CD}">
            <xm:f>IF(OR(W4="Obvio"),TRUE,FALSE)</xm:f>
            <x14:dxf>
              <fill>
                <patternFill patternType="solid">
                  <fgColor theme="4" tint="-0.24994659260841701"/>
                  <bgColor theme="4" tint="-0.24994659260841701"/>
                </patternFill>
              </fill>
            </x14:dxf>
          </x14:cfRule>
          <xm:sqref>W4</xm:sqref>
        </x14:conditionalFormatting>
        <x14:conditionalFormatting xmlns:xm="http://schemas.microsoft.com/office/excel/2006/main">
          <x14:cfRule type="expression" priority="1" id="{00EF006C-00A0-4B5C-8DCF-00A00093003C}">
            <xm:f>IF(OR(W4="Importante"),TRUE,FALSE)</xm:f>
            <x14:dxf>
              <fill>
                <patternFill patternType="solid">
                  <fgColor theme="4" tint="-0.499984740745262"/>
                  <bgColor theme="4" tint="-0.499984740745262"/>
                </patternFill>
              </fill>
            </x14:dxf>
          </x14:cfRule>
          <xm:sqref>W4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 zoomScale="85" workbookViewId="0">
      <selection activeCell="A5" activeCellId="0" sqref="A5"/>
    </sheetView>
  </sheetViews>
  <sheetFormatPr baseColWidth="10" defaultColWidth="11.5703125" defaultRowHeight="14.25"/>
  <cols>
    <col customWidth="1" min="1" max="1" width="63"/>
    <col customWidth="1" min="2" max="2" width="15.85546875"/>
    <col bestFit="1" customWidth="1" min="3" max="3" width="30.28515625"/>
    <col bestFit="1" customWidth="1" min="4" max="4" width="23.85546875"/>
    <col customWidth="1" min="8" max="8" width="81.7109375"/>
  </cols>
  <sheetData>
    <row r="2" ht="28.899999999999999" customHeight="1">
      <c r="A2" s="52" t="s">
        <v>136</v>
      </c>
    </row>
    <row r="3" ht="57.600000000000001" customHeight="1">
      <c r="A3" s="52" t="s">
        <v>137</v>
      </c>
    </row>
    <row r="4" ht="43.149999999999999" customHeight="1">
      <c r="A4" s="52" t="s">
        <v>138</v>
      </c>
    </row>
    <row r="5" ht="28.899999999999999" customHeight="1">
      <c r="A5" s="52" t="s">
        <v>139</v>
      </c>
    </row>
    <row r="6">
      <c r="A6" s="53" t="s">
        <v>140</v>
      </c>
    </row>
    <row r="7">
      <c r="A7" s="53"/>
    </row>
    <row r="8">
      <c r="A8" s="54" t="s">
        <v>141</v>
      </c>
      <c r="B8" s="55">
        <v>45047</v>
      </c>
      <c r="C8" s="7"/>
    </row>
    <row r="9">
      <c r="A9" s="56"/>
      <c r="B9" s="57" t="s">
        <v>142</v>
      </c>
      <c r="C9" s="57" t="s">
        <v>143</v>
      </c>
    </row>
    <row r="10">
      <c r="A10" s="58" t="s">
        <v>144</v>
      </c>
      <c r="B10" s="58">
        <v>15</v>
      </c>
      <c r="C10" s="58">
        <v>21</v>
      </c>
    </row>
    <row r="11">
      <c r="A11" s="59" t="s">
        <v>145</v>
      </c>
      <c r="B11" s="58">
        <v>10</v>
      </c>
      <c r="C11" s="58">
        <v>14</v>
      </c>
      <c r="D11" s="51"/>
    </row>
    <row r="12">
      <c r="A12" s="59" t="s">
        <v>146</v>
      </c>
      <c r="B12" s="58">
        <v>0</v>
      </c>
      <c r="C12" s="58">
        <v>0</v>
      </c>
    </row>
    <row r="13">
      <c r="A13" s="59" t="s">
        <v>147</v>
      </c>
      <c r="B13" s="58">
        <v>1</v>
      </c>
      <c r="C13" s="58">
        <v>1</v>
      </c>
      <c r="G13" s="50"/>
    </row>
    <row r="14">
      <c r="A14" s="59" t="s">
        <v>148</v>
      </c>
      <c r="B14" s="58">
        <v>4</v>
      </c>
      <c r="C14" s="58">
        <v>6</v>
      </c>
      <c r="G14" s="50"/>
    </row>
    <row r="15">
      <c r="A15" s="59" t="s">
        <v>149</v>
      </c>
      <c r="B15" s="60">
        <v>3</v>
      </c>
      <c r="C15" s="60">
        <v>4</v>
      </c>
      <c r="G15" s="50"/>
    </row>
    <row r="16" ht="23.25" customHeight="1">
      <c r="A16" s="58" t="s">
        <v>150</v>
      </c>
      <c r="B16" s="6"/>
      <c r="C16" s="7"/>
      <c r="G16" s="50"/>
    </row>
    <row r="17">
      <c r="A17" s="53"/>
      <c r="G17" s="50"/>
    </row>
    <row r="18" ht="69" customHeight="1">
      <c r="A18" s="61" t="s">
        <v>151</v>
      </c>
      <c r="G18" s="50"/>
    </row>
    <row r="19" ht="60" customHeight="1">
      <c r="A19" s="62" t="s">
        <v>152</v>
      </c>
      <c r="G19" s="50"/>
    </row>
    <row r="21" ht="25.5" customHeight="1">
      <c r="A21" s="63" t="s">
        <v>153</v>
      </c>
      <c r="B21" s="63" t="s">
        <v>2</v>
      </c>
      <c r="C21" s="63" t="s">
        <v>154</v>
      </c>
      <c r="D21" s="63" t="s">
        <v>7</v>
      </c>
      <c r="E21" s="63" t="s">
        <v>155</v>
      </c>
      <c r="F21" s="63" t="s">
        <v>156</v>
      </c>
      <c r="G21" s="63" t="s">
        <v>157</v>
      </c>
      <c r="H21" s="63" t="s">
        <v>158</v>
      </c>
    </row>
    <row r="22" ht="32.25" customHeight="1">
      <c r="A22" s="21">
        <v>19.23</v>
      </c>
      <c r="B22" s="20">
        <v>1</v>
      </c>
      <c r="C22" s="20" t="s">
        <v>53</v>
      </c>
      <c r="D22" s="20" t="s">
        <v>54</v>
      </c>
      <c r="E22" s="23">
        <v>63.600000000000001</v>
      </c>
      <c r="F22" s="24">
        <v>69.450000000000003</v>
      </c>
      <c r="G22" s="64">
        <f t="shared" ref="G22:G25" si="4">+F22-E22</f>
        <v>5.8500000000000014</v>
      </c>
      <c r="H22" s="28" t="s">
        <v>159</v>
      </c>
    </row>
    <row r="23" ht="25.5" customHeight="1">
      <c r="A23" s="21">
        <v>22.800000000000001</v>
      </c>
      <c r="B23" s="20">
        <v>1</v>
      </c>
      <c r="C23" s="20" t="s">
        <v>60</v>
      </c>
      <c r="D23" s="20" t="s">
        <v>61</v>
      </c>
      <c r="E23" s="65">
        <v>63.100000000000001</v>
      </c>
      <c r="F23" s="66">
        <v>67.120000000000005</v>
      </c>
      <c r="G23" s="67">
        <f t="shared" si="4"/>
        <v>4.0200000000000031</v>
      </c>
      <c r="H23" s="28" t="s">
        <v>160</v>
      </c>
    </row>
    <row r="24" ht="42.75">
      <c r="A24" s="21">
        <v>22.800000000000001</v>
      </c>
      <c r="B24" s="20">
        <v>1</v>
      </c>
      <c r="C24" s="20" t="s">
        <v>60</v>
      </c>
      <c r="D24" s="68" t="s">
        <v>62</v>
      </c>
      <c r="E24" s="69">
        <v>62.399999999999999</v>
      </c>
      <c r="F24" s="70">
        <v>64.510000000000005</v>
      </c>
      <c r="G24" s="64">
        <f t="shared" si="4"/>
        <v>2.1100000000000065</v>
      </c>
      <c r="H24" s="28" t="s">
        <v>161</v>
      </c>
    </row>
    <row r="25" ht="28.5">
      <c r="A25" s="21">
        <v>192</v>
      </c>
      <c r="B25" s="20">
        <v>4</v>
      </c>
      <c r="C25" s="20" t="s">
        <v>119</v>
      </c>
      <c r="D25" s="68" t="s">
        <v>122</v>
      </c>
      <c r="E25" s="71">
        <v>68.200000000000003</v>
      </c>
      <c r="F25" s="70">
        <v>70.124149906765624</v>
      </c>
      <c r="G25" s="64">
        <f t="shared" si="4"/>
        <v>1.9241499067656207</v>
      </c>
      <c r="H25" s="28" t="s">
        <v>162</v>
      </c>
    </row>
  </sheetData>
  <mergeCells count="3">
    <mergeCell ref="A8:A9"/>
    <mergeCell ref="B8:C8"/>
    <mergeCell ref="A16:C16"/>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E13" activeCellId="0" sqref="E13"/>
    </sheetView>
  </sheetViews>
  <sheetFormatPr baseColWidth="10" defaultColWidth="11" defaultRowHeight="14.25"/>
  <cols>
    <col customWidth="1" min="1" max="2" style="72" width="11"/>
    <col customWidth="1" min="3" max="3" style="72" width="23.28515625"/>
    <col customWidth="1" min="4" max="8" style="72" width="11"/>
    <col customWidth="1" min="9" max="9" style="72" width="12.140625"/>
    <col bestFit="1" customWidth="1" min="10" max="10" style="72" width="17.5703125"/>
    <col customWidth="1" min="11" max="31" style="72" width="11"/>
    <col min="32" max="16384" style="72" width="11"/>
  </cols>
  <sheetData>
    <row r="1">
      <c r="A1" s="73" t="s">
        <v>163</v>
      </c>
    </row>
    <row r="3">
      <c r="A3" s="73" t="s">
        <v>164</v>
      </c>
    </row>
    <row r="4">
      <c r="A4" s="73" t="s">
        <v>165</v>
      </c>
    </row>
    <row r="5">
      <c r="A5" s="73" t="s">
        <v>166</v>
      </c>
    </row>
    <row r="6">
      <c r="A6" s="74" t="s">
        <v>167</v>
      </c>
    </row>
    <row r="16" ht="55.5" customHeight="1"/>
    <row r="17" ht="83.25" customHeight="1">
      <c r="A17" s="75" t="s">
        <v>168</v>
      </c>
      <c r="B17" s="72"/>
      <c r="C17" s="72"/>
      <c r="D17" s="72"/>
      <c r="E17" s="72"/>
      <c r="F17" s="72"/>
      <c r="G17" s="72"/>
      <c r="H17" s="72"/>
      <c r="I17" s="72"/>
      <c r="J17" s="72"/>
      <c r="K17" s="72"/>
      <c r="L17" s="72"/>
      <c r="M17" s="72"/>
      <c r="N17" s="72"/>
    </row>
    <row r="19">
      <c r="A19" s="73" t="s">
        <v>169</v>
      </c>
      <c r="C19" s="76"/>
    </row>
    <row r="20" ht="17.25">
      <c r="A20" s="72" t="s">
        <v>170</v>
      </c>
      <c r="C20" s="77" t="s">
        <v>35</v>
      </c>
      <c r="D20" s="72" t="s">
        <v>171</v>
      </c>
    </row>
    <row r="21" ht="28.5" customHeight="1">
      <c r="C21" s="78" t="s">
        <v>172</v>
      </c>
      <c r="D21" s="79" t="s">
        <v>173</v>
      </c>
      <c r="E21" s="72"/>
      <c r="F21" s="72"/>
      <c r="G21" s="72"/>
      <c r="H21" s="72"/>
      <c r="I21" s="72"/>
      <c r="J21" s="72"/>
      <c r="K21" s="72"/>
      <c r="L21" s="72"/>
      <c r="M21" s="72"/>
      <c r="N21" s="72"/>
    </row>
    <row r="23">
      <c r="A23" s="73" t="s">
        <v>174</v>
      </c>
    </row>
    <row r="25" ht="17.25">
      <c r="A25" s="80" t="s">
        <v>2</v>
      </c>
      <c r="B25" s="80" t="s">
        <v>175</v>
      </c>
    </row>
    <row r="26" ht="17.25">
      <c r="A26" s="81" t="s">
        <v>172</v>
      </c>
      <c r="B26" s="81" t="s">
        <v>176</v>
      </c>
      <c r="C26" s="72" t="s">
        <v>177</v>
      </c>
    </row>
    <row r="27" ht="17.25">
      <c r="A27" s="82" t="s">
        <v>172</v>
      </c>
      <c r="B27" s="82" t="s">
        <v>176</v>
      </c>
      <c r="C27" s="72" t="s">
        <v>178</v>
      </c>
    </row>
    <row r="28">
      <c r="A28" s="83" t="s">
        <v>172</v>
      </c>
      <c r="B28" s="83" t="s">
        <v>176</v>
      </c>
      <c r="C28" s="72" t="s">
        <v>179</v>
      </c>
    </row>
    <row r="30" ht="30" customHeight="1">
      <c r="A30" s="84" t="s">
        <v>180</v>
      </c>
      <c r="B30" s="72"/>
      <c r="C30" s="72"/>
      <c r="D30" s="72"/>
      <c r="E30" s="72"/>
      <c r="F30" s="72"/>
      <c r="G30" s="72"/>
      <c r="H30" s="72"/>
      <c r="I30" s="72"/>
      <c r="J30" s="72"/>
      <c r="K30" s="72"/>
      <c r="L30" s="72"/>
      <c r="M30" s="72"/>
      <c r="N30" s="72"/>
    </row>
    <row r="32" ht="30.75" customHeight="1">
      <c r="A32" s="85" t="s">
        <v>181</v>
      </c>
      <c r="B32" s="72"/>
      <c r="C32" s="72"/>
      <c r="D32" s="72"/>
      <c r="E32" s="72"/>
      <c r="F32" s="72"/>
      <c r="G32" s="72"/>
      <c r="H32" s="72"/>
      <c r="I32" s="72"/>
      <c r="J32" s="72"/>
      <c r="K32" s="72"/>
      <c r="L32" s="72"/>
      <c r="M32" s="72"/>
      <c r="N32" s="72"/>
    </row>
    <row r="33" ht="43.149999999999999" customHeight="1">
      <c r="F33" s="72" t="s">
        <v>182</v>
      </c>
      <c r="G33" s="86" t="s">
        <v>183</v>
      </c>
      <c r="H33" s="87" t="s">
        <v>184</v>
      </c>
      <c r="I33" s="88"/>
    </row>
    <row r="34">
      <c r="F34" s="89" t="s">
        <v>185</v>
      </c>
      <c r="G34" s="90" t="s">
        <v>15</v>
      </c>
      <c r="H34" s="91" t="s">
        <v>15</v>
      </c>
      <c r="I34" s="91" t="s">
        <v>23</v>
      </c>
    </row>
    <row r="35">
      <c r="F35" s="92">
        <v>1</v>
      </c>
      <c r="G35" s="93">
        <v>62.200000000000003</v>
      </c>
      <c r="H35" s="94">
        <v>64.640000000000001</v>
      </c>
      <c r="I35" s="94">
        <v>2.4399999999999982</v>
      </c>
      <c r="J35" s="72" t="s">
        <v>186</v>
      </c>
    </row>
    <row r="36">
      <c r="F36" s="92">
        <v>2</v>
      </c>
      <c r="G36" s="93">
        <v>65.200000000000003</v>
      </c>
      <c r="H36" s="94">
        <v>61.359999999999999</v>
      </c>
      <c r="I36" s="94">
        <v>-3.840000000000003</v>
      </c>
      <c r="J36" s="95" t="s">
        <v>187</v>
      </c>
    </row>
    <row r="38" ht="64.5" customHeight="1">
      <c r="F38" s="75" t="s">
        <v>188</v>
      </c>
      <c r="G38" s="72"/>
      <c r="H38" s="72"/>
      <c r="I38" s="72"/>
      <c r="J38" s="72"/>
    </row>
    <row r="39" ht="31.5" customHeight="1">
      <c r="F39" s="75" t="s">
        <v>189</v>
      </c>
      <c r="G39" s="72"/>
      <c r="H39" s="72"/>
      <c r="I39" s="72"/>
      <c r="J39" s="72"/>
    </row>
    <row r="40" ht="28.5" customHeight="1">
      <c r="F40" s="96" t="s">
        <v>190</v>
      </c>
      <c r="G40" s="72"/>
      <c r="H40" s="72"/>
      <c r="I40" s="72"/>
      <c r="J40" s="72"/>
    </row>
    <row r="41" ht="59.25" customHeight="1">
      <c r="F41" s="96"/>
      <c r="G41" s="72"/>
      <c r="H41" s="72"/>
      <c r="I41" s="72"/>
      <c r="J41" s="72"/>
    </row>
    <row r="44">
      <c r="A44" s="73" t="s">
        <v>191</v>
      </c>
    </row>
    <row r="72">
      <c r="B72" s="73"/>
    </row>
  </sheetData>
  <mergeCells count="8">
    <mergeCell ref="A17:N17"/>
    <mergeCell ref="D21:N21"/>
    <mergeCell ref="A30:N30"/>
    <mergeCell ref="A32:N32"/>
    <mergeCell ref="F38:J38"/>
    <mergeCell ref="F39:J39"/>
    <mergeCell ref="F40:J40"/>
    <mergeCell ref="F41:J41"/>
  </mergeCells>
  <hyperlinks>
    <hyperlink r:id="rId1" ref="A6"/>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expression" priority="6" id="{00DC0047-00EF-43D5-A88C-0053009B00DC}">
            <xm:f>IF(OR(#REF!="Obvio",#REF!="Importante"),TRUE,FALSE)</xm:f>
            <x14:dxf>
              <font>
                <b/>
                <color indexed="2"/>
              </font>
            </x14:dxf>
          </x14:cfRule>
          <xm:sqref>H35</xm:sqref>
        </x14:conditionalFormatting>
        <x14:conditionalFormatting xmlns:xm="http://schemas.microsoft.com/office/excel/2006/main">
          <x14:cfRule type="expression" priority="5" id="{0063008D-0097-4E96-BC19-00BF004E0008}">
            <xm:f>IF(OR(J36="Obvio",J36="Importante"),TRUE,FALSE)</xm:f>
            <x14:dxf>
              <font>
                <b/>
                <color indexed="2"/>
              </font>
            </x14:dxf>
          </x14:cfRule>
          <xm:sqref>H36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ONLYOFFICE/7.4.0.163</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nartia</dc:creator>
  <cp:revision>2</cp:revision>
  <dcterms:created xsi:type="dcterms:W3CDTF">2020-03-19T22:03:00Z</dcterms:created>
  <dcterms:modified xsi:type="dcterms:W3CDTF">2023-07-19T18:30:29Z</dcterms:modified>
</cp:coreProperties>
</file>