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usha\Documents\excel projec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cp" localSheetId="0">Sheet1!$A$1:$F$6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2" l="1"/>
  <c r="P19" i="2"/>
  <c r="G17" i="2"/>
  <c r="G20" i="2" s="1"/>
  <c r="H17" i="2"/>
  <c r="G18" i="2"/>
  <c r="H18" i="2"/>
  <c r="G19" i="2"/>
  <c r="H19" i="2"/>
  <c r="H20" i="2"/>
  <c r="C18" i="2"/>
  <c r="D18" i="2"/>
  <c r="E18" i="2"/>
  <c r="F18" i="2"/>
  <c r="C19" i="2"/>
  <c r="D19" i="2"/>
  <c r="E19" i="2"/>
  <c r="F19" i="2"/>
  <c r="D17" i="2"/>
  <c r="D20" i="2" s="1"/>
  <c r="E17" i="2"/>
  <c r="E20" i="2" s="1"/>
  <c r="F17" i="2"/>
  <c r="F20" i="2" s="1"/>
  <c r="Y3" i="2"/>
  <c r="Z3" i="2" s="1"/>
  <c r="AA3" i="2" s="1"/>
  <c r="AB3" i="2" s="1"/>
  <c r="V5" i="2"/>
  <c r="V8" i="2"/>
  <c r="T11" i="2"/>
  <c r="V13" i="2"/>
  <c r="T3" i="2"/>
  <c r="U3" i="2" s="1"/>
  <c r="V3" i="2" s="1"/>
  <c r="W3" i="2" s="1"/>
  <c r="O5" i="2"/>
  <c r="O17" i="2" s="1"/>
  <c r="P5" i="2"/>
  <c r="P18" i="2" s="1"/>
  <c r="Q5" i="2"/>
  <c r="R5" i="2"/>
  <c r="R18" i="2" s="1"/>
  <c r="O6" i="2"/>
  <c r="O19" i="2" s="1"/>
  <c r="P6" i="2"/>
  <c r="Q6" i="2"/>
  <c r="Q19" i="2" s="1"/>
  <c r="R6" i="2"/>
  <c r="R19" i="2" s="1"/>
  <c r="O7" i="2"/>
  <c r="O20" i="2" s="1"/>
  <c r="P7" i="2"/>
  <c r="P20" i="2" s="1"/>
  <c r="Q7" i="2"/>
  <c r="R7" i="2"/>
  <c r="R20" i="2" s="1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P4" i="2"/>
  <c r="P17" i="2" s="1"/>
  <c r="Q4" i="2"/>
  <c r="Q17" i="2" s="1"/>
  <c r="R4" i="2"/>
  <c r="R17" i="2" s="1"/>
  <c r="O4" i="2"/>
  <c r="N4" i="2"/>
  <c r="O3" i="2"/>
  <c r="P3" i="2" s="1"/>
  <c r="Q3" i="2" s="1"/>
  <c r="R3" i="2" s="1"/>
  <c r="M4" i="2"/>
  <c r="M14" i="2"/>
  <c r="W14" i="2" s="1"/>
  <c r="M13" i="2"/>
  <c r="W13" i="2" s="1"/>
  <c r="M12" i="2"/>
  <c r="W12" i="2" s="1"/>
  <c r="M11" i="2"/>
  <c r="W11" i="2" s="1"/>
  <c r="M10" i="2"/>
  <c r="W10" i="2" s="1"/>
  <c r="M9" i="2"/>
  <c r="W9" i="2" s="1"/>
  <c r="M8" i="2"/>
  <c r="W8" i="2" s="1"/>
  <c r="M7" i="2"/>
  <c r="W7" i="2" s="1"/>
  <c r="M6" i="2"/>
  <c r="W6" i="2" s="1"/>
  <c r="M5" i="2"/>
  <c r="M18" i="2" s="1"/>
  <c r="L4" i="2"/>
  <c r="K4" i="2"/>
  <c r="U4" i="2" s="1"/>
  <c r="J4" i="2"/>
  <c r="T4" i="2" s="1"/>
  <c r="L14" i="2"/>
  <c r="V14" i="2" s="1"/>
  <c r="L13" i="2"/>
  <c r="L12" i="2"/>
  <c r="V12" i="2" s="1"/>
  <c r="L11" i="2"/>
  <c r="V11" i="2" s="1"/>
  <c r="L10" i="2"/>
  <c r="V10" i="2" s="1"/>
  <c r="L9" i="2"/>
  <c r="V9" i="2" s="1"/>
  <c r="L8" i="2"/>
  <c r="L7" i="2"/>
  <c r="L6" i="2"/>
  <c r="V6" i="2" s="1"/>
  <c r="L5" i="2"/>
  <c r="K14" i="2"/>
  <c r="U14" i="2" s="1"/>
  <c r="K13" i="2"/>
  <c r="U13" i="2" s="1"/>
  <c r="K12" i="2"/>
  <c r="U12" i="2" s="1"/>
  <c r="K11" i="2"/>
  <c r="U11" i="2" s="1"/>
  <c r="K10" i="2"/>
  <c r="U10" i="2" s="1"/>
  <c r="K9" i="2"/>
  <c r="U9" i="2" s="1"/>
  <c r="K8" i="2"/>
  <c r="K17" i="2" s="1"/>
  <c r="K7" i="2"/>
  <c r="U7" i="2" s="1"/>
  <c r="K6" i="2"/>
  <c r="K5" i="2"/>
  <c r="J14" i="2"/>
  <c r="T14" i="2" s="1"/>
  <c r="J13" i="2"/>
  <c r="T13" i="2" s="1"/>
  <c r="J12" i="2"/>
  <c r="T12" i="2" s="1"/>
  <c r="J11" i="2"/>
  <c r="J10" i="2"/>
  <c r="T10" i="2" s="1"/>
  <c r="J9" i="2"/>
  <c r="T9" i="2" s="1"/>
  <c r="J8" i="2"/>
  <c r="T8" i="2" s="1"/>
  <c r="J7" i="2"/>
  <c r="T7" i="2" s="1"/>
  <c r="J6" i="2"/>
  <c r="J19" i="2" s="1"/>
  <c r="J5" i="2"/>
  <c r="V19" i="2" l="1"/>
  <c r="W19" i="2"/>
  <c r="Q20" i="2"/>
  <c r="Z4" i="2"/>
  <c r="K18" i="2"/>
  <c r="K19" i="2"/>
  <c r="M17" i="2"/>
  <c r="O18" i="2"/>
  <c r="J18" i="2"/>
  <c r="L17" i="2"/>
  <c r="L20" i="2" s="1"/>
  <c r="U6" i="2"/>
  <c r="M20" i="2"/>
  <c r="M19" i="2"/>
  <c r="T6" i="2"/>
  <c r="T19" i="2" s="1"/>
  <c r="L19" i="2"/>
  <c r="J17" i="2"/>
  <c r="J20" i="2" s="1"/>
  <c r="W4" i="2"/>
  <c r="W17" i="2" s="1"/>
  <c r="W20" i="2" s="1"/>
  <c r="U8" i="2"/>
  <c r="V7" i="2"/>
  <c r="V18" i="2" s="1"/>
  <c r="T5" i="2"/>
  <c r="AA4" i="2"/>
  <c r="Y4" i="2"/>
  <c r="K20" i="2"/>
  <c r="L18" i="2"/>
  <c r="U5" i="2"/>
  <c r="AB4" i="2"/>
  <c r="V4" i="2"/>
  <c r="V17" i="2" s="1"/>
  <c r="V20" i="2" s="1"/>
  <c r="W5" i="2"/>
  <c r="W18" i="2" s="1"/>
  <c r="J3" i="2"/>
  <c r="K3" i="2" s="1"/>
  <c r="L3" i="2" s="1"/>
  <c r="M3" i="2" s="1"/>
  <c r="E3" i="2"/>
  <c r="F3" i="2" s="1"/>
  <c r="G3" i="2" s="1"/>
  <c r="H3" i="2" s="1"/>
  <c r="I5" i="2"/>
  <c r="I6" i="2"/>
  <c r="I7" i="2"/>
  <c r="I8" i="2"/>
  <c r="S8" i="2" s="1"/>
  <c r="I9" i="2"/>
  <c r="S9" i="2" s="1"/>
  <c r="I10" i="2"/>
  <c r="S10" i="2" s="1"/>
  <c r="I11" i="2"/>
  <c r="S11" i="2" s="1"/>
  <c r="I12" i="2"/>
  <c r="S12" i="2" s="1"/>
  <c r="I13" i="2"/>
  <c r="S13" i="2" s="1"/>
  <c r="I14" i="2"/>
  <c r="S14" i="2" s="1"/>
  <c r="I4" i="2"/>
  <c r="C17" i="2"/>
  <c r="C20" i="2" s="1"/>
  <c r="N6" i="2"/>
  <c r="N7" i="2"/>
  <c r="N8" i="2"/>
  <c r="N9" i="2"/>
  <c r="N10" i="2"/>
  <c r="N11" i="2"/>
  <c r="N12" i="2"/>
  <c r="N13" i="2"/>
  <c r="N14" i="2"/>
  <c r="N5" i="2"/>
  <c r="T18" i="2" l="1"/>
  <c r="T17" i="2"/>
  <c r="T20" i="2" s="1"/>
  <c r="U18" i="2"/>
  <c r="N18" i="2"/>
  <c r="U17" i="2"/>
  <c r="U20" i="2" s="1"/>
  <c r="N19" i="2"/>
  <c r="U19" i="2"/>
  <c r="X8" i="2"/>
  <c r="AB8" i="2"/>
  <c r="AA8" i="2"/>
  <c r="Y8" i="2"/>
  <c r="Z8" i="2"/>
  <c r="Z17" i="2" s="1"/>
  <c r="Z20" i="2" s="1"/>
  <c r="S7" i="2"/>
  <c r="Y11" i="2"/>
  <c r="AB11" i="2"/>
  <c r="Z11" i="2"/>
  <c r="AA11" i="2"/>
  <c r="X11" i="2"/>
  <c r="I19" i="2"/>
  <c r="S6" i="2"/>
  <c r="S19" i="2" s="1"/>
  <c r="AA13" i="2"/>
  <c r="Z13" i="2"/>
  <c r="X13" i="2"/>
  <c r="AB13" i="2"/>
  <c r="Y13" i="2"/>
  <c r="AA9" i="2"/>
  <c r="Y9" i="2"/>
  <c r="X9" i="2"/>
  <c r="AD9" i="2" s="1"/>
  <c r="AB9" i="2"/>
  <c r="Z9" i="2"/>
  <c r="X12" i="2"/>
  <c r="AB12" i="2"/>
  <c r="Z12" i="2"/>
  <c r="Y12" i="2"/>
  <c r="AA12" i="2"/>
  <c r="I17" i="2"/>
  <c r="I20" i="2" s="1"/>
  <c r="S4" i="2"/>
  <c r="AA5" i="2"/>
  <c r="AB5" i="2"/>
  <c r="Y5" i="2"/>
  <c r="Y18" i="2" s="1"/>
  <c r="Z5" i="2"/>
  <c r="Y7" i="2"/>
  <c r="AA7" i="2"/>
  <c r="X7" i="2"/>
  <c r="Z7" i="2"/>
  <c r="AB7" i="2"/>
  <c r="Z14" i="2"/>
  <c r="X14" i="2"/>
  <c r="AD14" i="2" s="1"/>
  <c r="AA14" i="2"/>
  <c r="AB14" i="2"/>
  <c r="Y14" i="2"/>
  <c r="Z10" i="2"/>
  <c r="AB10" i="2"/>
  <c r="Y10" i="2"/>
  <c r="AA10" i="2"/>
  <c r="X10" i="2"/>
  <c r="AD10" i="2" s="1"/>
  <c r="Z6" i="2"/>
  <c r="AA6" i="2"/>
  <c r="AA19" i="2" s="1"/>
  <c r="AB6" i="2"/>
  <c r="AB19" i="2" s="1"/>
  <c r="Y6" i="2"/>
  <c r="I18" i="2"/>
  <c r="S5" i="2"/>
  <c r="N17" i="2"/>
  <c r="N20" i="2" s="1"/>
  <c r="J9" i="1"/>
  <c r="O4" i="1"/>
  <c r="N4" i="1"/>
  <c r="M4" i="1"/>
  <c r="L4" i="1"/>
  <c r="K4" i="1"/>
  <c r="J4" i="1"/>
  <c r="AD7" i="2" l="1"/>
  <c r="AD8" i="2"/>
  <c r="Y17" i="2"/>
  <c r="Y20" i="2" s="1"/>
  <c r="X5" i="2"/>
  <c r="S18" i="2"/>
  <c r="AB18" i="2"/>
  <c r="AD12" i="2"/>
  <c r="X6" i="2"/>
  <c r="AA18" i="2"/>
  <c r="AD11" i="2"/>
  <c r="Y19" i="2"/>
  <c r="Z19" i="2"/>
  <c r="Z18" i="2"/>
  <c r="X4" i="2"/>
  <c r="S17" i="2"/>
  <c r="S20" i="2"/>
  <c r="AB17" i="2"/>
  <c r="AB20" i="2" s="1"/>
  <c r="AA17" i="2"/>
  <c r="AA20" i="2"/>
  <c r="AD13" i="2"/>
  <c r="AD4" i="2" l="1"/>
  <c r="X17" i="2"/>
  <c r="AD6" i="2"/>
  <c r="X19" i="2"/>
  <c r="AD19" i="2" s="1"/>
  <c r="AD5" i="2"/>
  <c r="X18" i="2"/>
  <c r="AD18" i="2" s="1"/>
  <c r="AD17" i="2" l="1"/>
  <c r="X20" i="2"/>
  <c r="AD20" i="2" s="1"/>
</calcChain>
</file>

<file path=xl/sharedStrings.xml><?xml version="1.0" encoding="utf-8"?>
<sst xmlns="http://schemas.openxmlformats.org/spreadsheetml/2006/main" count="45" uniqueCount="42">
  <si>
    <t>names</t>
  </si>
  <si>
    <t>sushant more</t>
  </si>
  <si>
    <t>mahiendra dhoni</t>
  </si>
  <si>
    <t>sachin tendulkar</t>
  </si>
  <si>
    <t>virat kholi</t>
  </si>
  <si>
    <t>rohit sharama</t>
  </si>
  <si>
    <t>employment payroll</t>
  </si>
  <si>
    <t>last name</t>
  </si>
  <si>
    <t>first name</t>
  </si>
  <si>
    <t>hourly wage</t>
  </si>
  <si>
    <t>housed worked</t>
  </si>
  <si>
    <t>pay</t>
  </si>
  <si>
    <t>more</t>
  </si>
  <si>
    <t>sushant</t>
  </si>
  <si>
    <t xml:space="preserve">more </t>
  </si>
  <si>
    <t>samksha</t>
  </si>
  <si>
    <t>supriya</t>
  </si>
  <si>
    <t>bhosale</t>
  </si>
  <si>
    <t>shaan</t>
  </si>
  <si>
    <t>gond</t>
  </si>
  <si>
    <t>vijay</t>
  </si>
  <si>
    <t>patel</t>
  </si>
  <si>
    <t>ahmed</t>
  </si>
  <si>
    <t>mohite</t>
  </si>
  <si>
    <t>suraj</t>
  </si>
  <si>
    <t>paul</t>
  </si>
  <si>
    <t>manish</t>
  </si>
  <si>
    <t>latke</t>
  </si>
  <si>
    <t>ramesh</t>
  </si>
  <si>
    <t>regien</t>
  </si>
  <si>
    <t>roman</t>
  </si>
  <si>
    <t>marx</t>
  </si>
  <si>
    <t>karl</t>
  </si>
  <si>
    <t>max</t>
  </si>
  <si>
    <t>min</t>
  </si>
  <si>
    <t>average</t>
  </si>
  <si>
    <t>total</t>
  </si>
  <si>
    <t>mr more</t>
  </si>
  <si>
    <t>overtime hours</t>
  </si>
  <si>
    <t>overtime bonus</t>
  </si>
  <si>
    <t>total pay</t>
  </si>
  <si>
    <t>janu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</si>
</sst>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009]\ * #,##0.00_ ;_ [$₹-4009]\ * \-#,##0.00_ ;_ [$₹-4009]\ * &quot;-&quot;??_ ;_ @_ 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6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J4" sqref="J4"/>
    </sheetView>
  </sheetViews>
  <sheetFormatPr defaultRowHeight="15" x14ac:dyDescent="0.25"/>
  <cols>
    <col min="1" max="1" width="22.28515625" customWidth="1"/>
    <col min="10" max="11" width="12.85546875" customWidth="1"/>
  </cols>
  <sheetData>
    <row r="1" spans="1:15" x14ac:dyDescent="0.25">
      <c r="A1" t="s">
        <v>0</v>
      </c>
      <c r="B1">
        <v>2014</v>
      </c>
      <c r="C1">
        <v>2015</v>
      </c>
      <c r="D1">
        <v>2016</v>
      </c>
      <c r="E1">
        <v>2017</v>
      </c>
      <c r="F1">
        <v>2018</v>
      </c>
    </row>
    <row r="2" spans="1:15" x14ac:dyDescent="0.25">
      <c r="A2" t="s">
        <v>2</v>
      </c>
      <c r="B2">
        <v>100</v>
      </c>
      <c r="C2">
        <v>500</v>
      </c>
      <c r="D2">
        <v>100</v>
      </c>
      <c r="E2">
        <v>500</v>
      </c>
      <c r="F2">
        <v>400</v>
      </c>
    </row>
    <row r="3" spans="1:15" x14ac:dyDescent="0.25">
      <c r="A3" t="s">
        <v>1</v>
      </c>
      <c r="B3">
        <v>200</v>
      </c>
      <c r="C3">
        <v>400</v>
      </c>
      <c r="D3">
        <v>200</v>
      </c>
      <c r="E3">
        <v>400</v>
      </c>
      <c r="F3">
        <v>0</v>
      </c>
      <c r="J3" t="s">
        <v>1</v>
      </c>
      <c r="K3">
        <v>2014</v>
      </c>
      <c r="L3">
        <v>2015</v>
      </c>
      <c r="M3">
        <v>2016</v>
      </c>
      <c r="N3">
        <v>2017</v>
      </c>
      <c r="O3">
        <v>2018</v>
      </c>
    </row>
    <row r="4" spans="1:15" x14ac:dyDescent="0.25">
      <c r="A4" t="s">
        <v>3</v>
      </c>
      <c r="B4">
        <v>300</v>
      </c>
      <c r="C4">
        <v>300</v>
      </c>
      <c r="D4">
        <v>300</v>
      </c>
      <c r="E4">
        <v>300</v>
      </c>
      <c r="F4">
        <v>233</v>
      </c>
      <c r="J4" t="str">
        <f>VLOOKUP(J3,A1:F6,1,0)</f>
        <v>sushant more</v>
      </c>
      <c r="K4">
        <f>VLOOKUP(J3,A1:F6,2,0)</f>
        <v>200</v>
      </c>
      <c r="L4">
        <f>VLOOKUP(J3,cp,3,0)</f>
        <v>400</v>
      </c>
      <c r="M4">
        <f>VLOOKUP(J3,cp,4,0)</f>
        <v>200</v>
      </c>
      <c r="N4">
        <f>VLOOKUP(J3,cp,5,0)</f>
        <v>400</v>
      </c>
      <c r="O4">
        <f>VLOOKUP(J3,cp,6,0)</f>
        <v>0</v>
      </c>
    </row>
    <row r="5" spans="1:15" x14ac:dyDescent="0.25">
      <c r="A5" t="s">
        <v>4</v>
      </c>
      <c r="B5">
        <v>400</v>
      </c>
      <c r="C5">
        <v>200</v>
      </c>
      <c r="D5">
        <v>400</v>
      </c>
      <c r="E5">
        <v>200</v>
      </c>
      <c r="F5">
        <v>123</v>
      </c>
    </row>
    <row r="6" spans="1:15" x14ac:dyDescent="0.25">
      <c r="A6" t="s">
        <v>5</v>
      </c>
      <c r="B6">
        <v>500</v>
      </c>
      <c r="C6">
        <v>100</v>
      </c>
      <c r="D6">
        <v>500</v>
      </c>
      <c r="E6">
        <v>100</v>
      </c>
      <c r="F6">
        <v>222</v>
      </c>
    </row>
    <row r="8" spans="1:15" x14ac:dyDescent="0.25">
      <c r="J8" t="s">
        <v>1</v>
      </c>
    </row>
    <row r="9" spans="1:15" x14ac:dyDescent="0.25">
      <c r="J9" t="e">
        <f>HLOOKUP(J8,cp,4,0)</f>
        <v>#N/A</v>
      </c>
    </row>
  </sheetData>
  <dataValidations count="1">
    <dataValidation type="list" allowBlank="1" showInputMessage="1" showErrorMessage="1" sqref="J3">
      <formula1>$A$1:$A$6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0"/>
  <sheetViews>
    <sheetView tabSelected="1" zoomScale="85" zoomScaleNormal="85" workbookViewId="0">
      <selection activeCell="AB27" sqref="AB27"/>
    </sheetView>
  </sheetViews>
  <sheetFormatPr defaultRowHeight="15" x14ac:dyDescent="0.25"/>
  <cols>
    <col min="1" max="1" width="11.42578125" customWidth="1"/>
    <col min="2" max="2" width="13.42578125" customWidth="1"/>
    <col min="3" max="3" width="19.140625" customWidth="1"/>
    <col min="4" max="13" width="15.42578125" customWidth="1"/>
    <col min="14" max="18" width="13.28515625" customWidth="1"/>
    <col min="19" max="23" width="22.140625" customWidth="1"/>
    <col min="24" max="24" width="17.42578125" customWidth="1"/>
    <col min="25" max="25" width="15.42578125" customWidth="1"/>
    <col min="26" max="26" width="19.5703125" customWidth="1"/>
    <col min="27" max="27" width="16.5703125" customWidth="1"/>
    <col min="28" max="28" width="20.7109375" customWidth="1"/>
    <col min="30" max="30" width="17.140625" customWidth="1"/>
  </cols>
  <sheetData>
    <row r="1" spans="1:30" x14ac:dyDescent="0.25">
      <c r="A1" t="s">
        <v>6</v>
      </c>
      <c r="C1" t="s">
        <v>37</v>
      </c>
    </row>
    <row r="2" spans="1:30" x14ac:dyDescent="0.25">
      <c r="D2" t="s">
        <v>10</v>
      </c>
      <c r="I2" t="s">
        <v>38</v>
      </c>
      <c r="N2" t="s">
        <v>11</v>
      </c>
      <c r="S2" t="s">
        <v>39</v>
      </c>
      <c r="X2" t="s">
        <v>40</v>
      </c>
      <c r="AD2" t="s">
        <v>41</v>
      </c>
    </row>
    <row r="3" spans="1:30" x14ac:dyDescent="0.25">
      <c r="A3" t="s">
        <v>7</v>
      </c>
      <c r="B3" t="s">
        <v>8</v>
      </c>
      <c r="C3" t="s">
        <v>9</v>
      </c>
      <c r="D3" s="3">
        <v>44562</v>
      </c>
      <c r="E3" s="3">
        <f>D3+7</f>
        <v>44569</v>
      </c>
      <c r="F3" s="3">
        <f t="shared" ref="F3:H3" si="0">E3+7</f>
        <v>44576</v>
      </c>
      <c r="G3" s="3">
        <f t="shared" si="0"/>
        <v>44583</v>
      </c>
      <c r="H3" s="3">
        <f t="shared" si="0"/>
        <v>44590</v>
      </c>
      <c r="I3" s="5">
        <v>44562</v>
      </c>
      <c r="J3" s="5">
        <f>I3+7</f>
        <v>44569</v>
      </c>
      <c r="K3" s="5">
        <f t="shared" ref="K3:M3" si="1">J3+7</f>
        <v>44576</v>
      </c>
      <c r="L3" s="5">
        <f t="shared" si="1"/>
        <v>44583</v>
      </c>
      <c r="M3" s="5">
        <f t="shared" si="1"/>
        <v>44590</v>
      </c>
      <c r="N3" s="7">
        <v>44562</v>
      </c>
      <c r="O3" s="7">
        <f>N3+7</f>
        <v>44569</v>
      </c>
      <c r="P3" s="7">
        <f t="shared" ref="P3:R3" si="2">O3+7</f>
        <v>44576</v>
      </c>
      <c r="Q3" s="7">
        <f t="shared" si="2"/>
        <v>44583</v>
      </c>
      <c r="R3" s="7">
        <f t="shared" si="2"/>
        <v>44590</v>
      </c>
      <c r="S3" s="9">
        <v>44562</v>
      </c>
      <c r="T3" s="9">
        <f>S3+7</f>
        <v>44569</v>
      </c>
      <c r="U3" s="9">
        <f t="shared" ref="U3:W3" si="3">T3+7</f>
        <v>44576</v>
      </c>
      <c r="V3" s="9">
        <f t="shared" si="3"/>
        <v>44583</v>
      </c>
      <c r="W3" s="9">
        <f t="shared" si="3"/>
        <v>44590</v>
      </c>
      <c r="X3" s="1">
        <v>44562</v>
      </c>
      <c r="Y3" s="1">
        <f>X3+7</f>
        <v>44569</v>
      </c>
      <c r="Z3" s="1">
        <f t="shared" ref="Z3:AB3" si="4">Y3+7</f>
        <v>44576</v>
      </c>
      <c r="AA3" s="1">
        <f t="shared" si="4"/>
        <v>44583</v>
      </c>
      <c r="AB3" s="1">
        <f t="shared" si="4"/>
        <v>44590</v>
      </c>
    </row>
    <row r="4" spans="1:30" x14ac:dyDescent="0.25">
      <c r="A4" t="s">
        <v>12</v>
      </c>
      <c r="B4" t="s">
        <v>13</v>
      </c>
      <c r="C4" s="2">
        <v>15</v>
      </c>
      <c r="D4" s="4">
        <v>23</v>
      </c>
      <c r="E4" s="4">
        <v>32</v>
      </c>
      <c r="F4" s="4">
        <v>45</v>
      </c>
      <c r="G4" s="4">
        <v>45</v>
      </c>
      <c r="H4" s="4">
        <v>32</v>
      </c>
      <c r="I4" s="6">
        <f t="shared" ref="I4:M14" si="5">IF(D4&gt;28,D4-28,0)</f>
        <v>0</v>
      </c>
      <c r="J4" s="6">
        <f>IF(E4&gt;28,E4-28,0)</f>
        <v>4</v>
      </c>
      <c r="K4" s="6">
        <f>IF(F4&gt;28,F4-28,0)</f>
        <v>17</v>
      </c>
      <c r="L4" s="6">
        <f>L22</f>
        <v>0</v>
      </c>
      <c r="M4" s="6">
        <f>IF(H4&gt;28,H4-28,0)</f>
        <v>4</v>
      </c>
      <c r="N4" s="8">
        <f>$C4*D4</f>
        <v>345</v>
      </c>
      <c r="O4" s="8">
        <f>$C4*E4</f>
        <v>480</v>
      </c>
      <c r="P4" s="8">
        <f t="shared" ref="P4:R4" si="6">$C4*F4</f>
        <v>675</v>
      </c>
      <c r="Q4" s="8">
        <f t="shared" si="6"/>
        <v>675</v>
      </c>
      <c r="R4" s="8">
        <f t="shared" si="6"/>
        <v>480</v>
      </c>
      <c r="S4" s="10">
        <f>0.5*C4*I4</f>
        <v>0</v>
      </c>
      <c r="T4" s="10">
        <f t="shared" ref="T4:W4" si="7">0.5*D4*J4</f>
        <v>46</v>
      </c>
      <c r="U4" s="10">
        <f t="shared" si="7"/>
        <v>272</v>
      </c>
      <c r="V4" s="10">
        <f t="shared" si="7"/>
        <v>0</v>
      </c>
      <c r="W4" s="10">
        <f t="shared" si="7"/>
        <v>90</v>
      </c>
      <c r="X4" s="2">
        <f>$N4+S4</f>
        <v>345</v>
      </c>
      <c r="Y4" s="2">
        <f t="shared" ref="Y4:AB4" si="8">$N4+T4</f>
        <v>391</v>
      </c>
      <c r="Z4" s="2">
        <f t="shared" si="8"/>
        <v>617</v>
      </c>
      <c r="AA4" s="2">
        <f t="shared" si="8"/>
        <v>345</v>
      </c>
      <c r="AB4" s="2">
        <f t="shared" si="8"/>
        <v>435</v>
      </c>
      <c r="AD4" s="2">
        <f>SUM(X4:AB4)</f>
        <v>2133</v>
      </c>
    </row>
    <row r="5" spans="1:30" x14ac:dyDescent="0.25">
      <c r="A5" t="s">
        <v>14</v>
      </c>
      <c r="B5" t="s">
        <v>15</v>
      </c>
      <c r="C5" s="2">
        <v>10</v>
      </c>
      <c r="D5" s="4">
        <v>32</v>
      </c>
      <c r="E5" s="4">
        <v>42</v>
      </c>
      <c r="F5" s="4">
        <v>34</v>
      </c>
      <c r="G5" s="4">
        <v>34</v>
      </c>
      <c r="H5" s="4">
        <v>42</v>
      </c>
      <c r="I5" s="6">
        <f t="shared" si="5"/>
        <v>4</v>
      </c>
      <c r="J5" s="6">
        <f t="shared" si="5"/>
        <v>14</v>
      </c>
      <c r="K5" s="6">
        <f t="shared" si="5"/>
        <v>6</v>
      </c>
      <c r="L5" s="6">
        <f t="shared" si="5"/>
        <v>6</v>
      </c>
      <c r="M5" s="6">
        <f t="shared" si="5"/>
        <v>14</v>
      </c>
      <c r="N5" s="8">
        <f t="shared" ref="N5:N14" si="9">C5*D5</f>
        <v>320</v>
      </c>
      <c r="O5" s="8">
        <f t="shared" ref="O5:O14" si="10">$C5*E5</f>
        <v>420</v>
      </c>
      <c r="P5" s="8">
        <f t="shared" ref="P5:P14" si="11">$C5*F5</f>
        <v>340</v>
      </c>
      <c r="Q5" s="8">
        <f t="shared" ref="Q5:Q14" si="12">$C5*G5</f>
        <v>340</v>
      </c>
      <c r="R5" s="8">
        <f t="shared" ref="R5:R14" si="13">$C5*H5</f>
        <v>420</v>
      </c>
      <c r="S5" s="10">
        <f t="shared" ref="S5:S14" si="14">0.5*C5*I5</f>
        <v>20</v>
      </c>
      <c r="T5" s="10">
        <f t="shared" ref="T5:T14" si="15">0.5*D5*J5</f>
        <v>224</v>
      </c>
      <c r="U5" s="10">
        <f t="shared" ref="U5:U14" si="16">0.5*E5*K5</f>
        <v>126</v>
      </c>
      <c r="V5" s="10">
        <f t="shared" ref="V5:V14" si="17">0.5*F5*L5</f>
        <v>102</v>
      </c>
      <c r="W5" s="10">
        <f t="shared" ref="W5:W14" si="18">0.5*G5*M5</f>
        <v>238</v>
      </c>
      <c r="X5" s="2">
        <f t="shared" ref="X5:X14" si="19">$N5+S5</f>
        <v>340</v>
      </c>
      <c r="Y5" s="2">
        <f t="shared" ref="Y5:Y14" si="20">$N5+T5</f>
        <v>544</v>
      </c>
      <c r="Z5" s="2">
        <f t="shared" ref="Z5:Z14" si="21">$N5+U5</f>
        <v>446</v>
      </c>
      <c r="AA5" s="2">
        <f t="shared" ref="AA5:AA14" si="22">$N5+V5</f>
        <v>422</v>
      </c>
      <c r="AB5" s="2">
        <f t="shared" ref="AB5:AB14" si="23">$N5+W5</f>
        <v>558</v>
      </c>
      <c r="AD5" s="2">
        <f t="shared" ref="AD5:AD14" si="24">SUM(X5:AB5)</f>
        <v>2310</v>
      </c>
    </row>
    <row r="6" spans="1:30" x14ac:dyDescent="0.25">
      <c r="A6" t="s">
        <v>14</v>
      </c>
      <c r="B6" t="s">
        <v>16</v>
      </c>
      <c r="C6" s="2">
        <v>23</v>
      </c>
      <c r="D6" s="4">
        <v>56</v>
      </c>
      <c r="E6" s="4">
        <v>45</v>
      </c>
      <c r="F6" s="4">
        <v>23</v>
      </c>
      <c r="G6" s="4">
        <v>23</v>
      </c>
      <c r="H6" s="4">
        <v>46</v>
      </c>
      <c r="I6" s="6">
        <f t="shared" si="5"/>
        <v>28</v>
      </c>
      <c r="J6" s="6">
        <f t="shared" si="5"/>
        <v>17</v>
      </c>
      <c r="K6" s="6">
        <f t="shared" si="5"/>
        <v>0</v>
      </c>
      <c r="L6" s="6">
        <f t="shared" si="5"/>
        <v>0</v>
      </c>
      <c r="M6" s="6">
        <f t="shared" si="5"/>
        <v>18</v>
      </c>
      <c r="N6" s="8">
        <f t="shared" si="9"/>
        <v>1288</v>
      </c>
      <c r="O6" s="8">
        <f t="shared" si="10"/>
        <v>1035</v>
      </c>
      <c r="P6" s="8">
        <f t="shared" si="11"/>
        <v>529</v>
      </c>
      <c r="Q6" s="8">
        <f t="shared" si="12"/>
        <v>529</v>
      </c>
      <c r="R6" s="8">
        <f t="shared" si="13"/>
        <v>1058</v>
      </c>
      <c r="S6" s="10">
        <f t="shared" si="14"/>
        <v>322</v>
      </c>
      <c r="T6" s="10">
        <f t="shared" si="15"/>
        <v>476</v>
      </c>
      <c r="U6" s="10">
        <f t="shared" si="16"/>
        <v>0</v>
      </c>
      <c r="V6" s="10">
        <f t="shared" si="17"/>
        <v>0</v>
      </c>
      <c r="W6" s="10">
        <f t="shared" si="18"/>
        <v>207</v>
      </c>
      <c r="X6" s="2">
        <f t="shared" si="19"/>
        <v>1610</v>
      </c>
      <c r="Y6" s="2">
        <f t="shared" si="20"/>
        <v>1764</v>
      </c>
      <c r="Z6" s="2">
        <f t="shared" si="21"/>
        <v>1288</v>
      </c>
      <c r="AA6" s="2">
        <f t="shared" si="22"/>
        <v>1288</v>
      </c>
      <c r="AB6" s="2">
        <f t="shared" si="23"/>
        <v>1495</v>
      </c>
      <c r="AD6" s="2">
        <f t="shared" si="24"/>
        <v>7445</v>
      </c>
    </row>
    <row r="7" spans="1:30" x14ac:dyDescent="0.25">
      <c r="A7" t="s">
        <v>17</v>
      </c>
      <c r="B7" t="s">
        <v>18</v>
      </c>
      <c r="C7" s="2">
        <v>43</v>
      </c>
      <c r="D7" s="4">
        <v>76</v>
      </c>
      <c r="E7" s="4">
        <v>34</v>
      </c>
      <c r="F7" s="4">
        <v>23</v>
      </c>
      <c r="G7" s="4">
        <v>56</v>
      </c>
      <c r="H7" s="4">
        <v>34</v>
      </c>
      <c r="I7" s="6">
        <f t="shared" si="5"/>
        <v>48</v>
      </c>
      <c r="J7" s="6">
        <f t="shared" si="5"/>
        <v>6</v>
      </c>
      <c r="K7" s="6">
        <f t="shared" si="5"/>
        <v>0</v>
      </c>
      <c r="L7" s="6">
        <f t="shared" si="5"/>
        <v>28</v>
      </c>
      <c r="M7" s="6">
        <f t="shared" si="5"/>
        <v>6</v>
      </c>
      <c r="N7" s="8">
        <f t="shared" si="9"/>
        <v>3268</v>
      </c>
      <c r="O7" s="8">
        <f t="shared" si="10"/>
        <v>1462</v>
      </c>
      <c r="P7" s="8">
        <f t="shared" si="11"/>
        <v>989</v>
      </c>
      <c r="Q7" s="8">
        <f t="shared" si="12"/>
        <v>2408</v>
      </c>
      <c r="R7" s="8">
        <f t="shared" si="13"/>
        <v>1462</v>
      </c>
      <c r="S7" s="10">
        <f t="shared" si="14"/>
        <v>1032</v>
      </c>
      <c r="T7" s="10">
        <f t="shared" si="15"/>
        <v>228</v>
      </c>
      <c r="U7" s="10">
        <f t="shared" si="16"/>
        <v>0</v>
      </c>
      <c r="V7" s="10">
        <f t="shared" si="17"/>
        <v>322</v>
      </c>
      <c r="W7" s="10">
        <f t="shared" si="18"/>
        <v>168</v>
      </c>
      <c r="X7" s="2">
        <f t="shared" si="19"/>
        <v>4300</v>
      </c>
      <c r="Y7" s="2">
        <f t="shared" si="20"/>
        <v>3496</v>
      </c>
      <c r="Z7" s="2">
        <f t="shared" si="21"/>
        <v>3268</v>
      </c>
      <c r="AA7" s="2">
        <f t="shared" si="22"/>
        <v>3590</v>
      </c>
      <c r="AB7" s="2">
        <f t="shared" si="23"/>
        <v>3436</v>
      </c>
      <c r="AD7" s="2">
        <f t="shared" si="24"/>
        <v>18090</v>
      </c>
    </row>
    <row r="8" spans="1:30" x14ac:dyDescent="0.25">
      <c r="A8" t="s">
        <v>19</v>
      </c>
      <c r="B8" t="s">
        <v>20</v>
      </c>
      <c r="C8" s="2">
        <v>34</v>
      </c>
      <c r="D8" s="4">
        <v>86</v>
      </c>
      <c r="E8" s="4">
        <v>34</v>
      </c>
      <c r="F8" s="4">
        <v>56</v>
      </c>
      <c r="G8" s="4">
        <v>28</v>
      </c>
      <c r="H8" s="4">
        <v>37</v>
      </c>
      <c r="I8" s="6">
        <f t="shared" si="5"/>
        <v>58</v>
      </c>
      <c r="J8" s="6">
        <f t="shared" si="5"/>
        <v>6</v>
      </c>
      <c r="K8" s="6">
        <f t="shared" si="5"/>
        <v>28</v>
      </c>
      <c r="L8" s="6">
        <f t="shared" si="5"/>
        <v>0</v>
      </c>
      <c r="M8" s="6">
        <f t="shared" si="5"/>
        <v>9</v>
      </c>
      <c r="N8" s="8">
        <f t="shared" si="9"/>
        <v>2924</v>
      </c>
      <c r="O8" s="8">
        <f t="shared" si="10"/>
        <v>1156</v>
      </c>
      <c r="P8" s="8">
        <f t="shared" si="11"/>
        <v>1904</v>
      </c>
      <c r="Q8" s="8">
        <f t="shared" si="12"/>
        <v>952</v>
      </c>
      <c r="R8" s="8">
        <f t="shared" si="13"/>
        <v>1258</v>
      </c>
      <c r="S8" s="10">
        <f t="shared" si="14"/>
        <v>986</v>
      </c>
      <c r="T8" s="10">
        <f t="shared" si="15"/>
        <v>258</v>
      </c>
      <c r="U8" s="10">
        <f t="shared" si="16"/>
        <v>476</v>
      </c>
      <c r="V8" s="10">
        <f t="shared" si="17"/>
        <v>0</v>
      </c>
      <c r="W8" s="10">
        <f t="shared" si="18"/>
        <v>126</v>
      </c>
      <c r="X8" s="2">
        <f t="shared" si="19"/>
        <v>3910</v>
      </c>
      <c r="Y8" s="2">
        <f t="shared" si="20"/>
        <v>3182</v>
      </c>
      <c r="Z8" s="2">
        <f t="shared" si="21"/>
        <v>3400</v>
      </c>
      <c r="AA8" s="2">
        <f t="shared" si="22"/>
        <v>2924</v>
      </c>
      <c r="AB8" s="2">
        <f t="shared" si="23"/>
        <v>3050</v>
      </c>
      <c r="AD8" s="2">
        <f t="shared" si="24"/>
        <v>16466</v>
      </c>
    </row>
    <row r="9" spans="1:30" x14ac:dyDescent="0.25">
      <c r="A9" t="s">
        <v>21</v>
      </c>
      <c r="B9" t="s">
        <v>22</v>
      </c>
      <c r="C9" s="2">
        <v>65</v>
      </c>
      <c r="D9" s="4">
        <v>54</v>
      </c>
      <c r="E9" s="4">
        <v>23</v>
      </c>
      <c r="F9" s="4">
        <v>45</v>
      </c>
      <c r="G9" s="4">
        <v>60</v>
      </c>
      <c r="H9" s="4">
        <v>23</v>
      </c>
      <c r="I9" s="6">
        <f t="shared" si="5"/>
        <v>26</v>
      </c>
      <c r="J9" s="6">
        <f t="shared" si="5"/>
        <v>0</v>
      </c>
      <c r="K9" s="6">
        <f t="shared" si="5"/>
        <v>17</v>
      </c>
      <c r="L9" s="6">
        <f t="shared" si="5"/>
        <v>32</v>
      </c>
      <c r="M9" s="6">
        <f t="shared" si="5"/>
        <v>0</v>
      </c>
      <c r="N9" s="8">
        <f t="shared" si="9"/>
        <v>3510</v>
      </c>
      <c r="O9" s="8">
        <f t="shared" si="10"/>
        <v>1495</v>
      </c>
      <c r="P9" s="8">
        <f t="shared" si="11"/>
        <v>2925</v>
      </c>
      <c r="Q9" s="8">
        <f t="shared" si="12"/>
        <v>3900</v>
      </c>
      <c r="R9" s="8">
        <f t="shared" si="13"/>
        <v>1495</v>
      </c>
      <c r="S9" s="10">
        <f t="shared" si="14"/>
        <v>845</v>
      </c>
      <c r="T9" s="10">
        <f t="shared" si="15"/>
        <v>0</v>
      </c>
      <c r="U9" s="10">
        <f t="shared" si="16"/>
        <v>195.5</v>
      </c>
      <c r="V9" s="10">
        <f t="shared" si="17"/>
        <v>720</v>
      </c>
      <c r="W9" s="10">
        <f t="shared" si="18"/>
        <v>0</v>
      </c>
      <c r="X9" s="2">
        <f t="shared" si="19"/>
        <v>4355</v>
      </c>
      <c r="Y9" s="2">
        <f t="shared" si="20"/>
        <v>3510</v>
      </c>
      <c r="Z9" s="2">
        <f t="shared" si="21"/>
        <v>3705.5</v>
      </c>
      <c r="AA9" s="2">
        <f t="shared" si="22"/>
        <v>4230</v>
      </c>
      <c r="AB9" s="2">
        <f t="shared" si="23"/>
        <v>3510</v>
      </c>
      <c r="AD9" s="2">
        <f t="shared" si="24"/>
        <v>19310.5</v>
      </c>
    </row>
    <row r="10" spans="1:30" x14ac:dyDescent="0.25">
      <c r="A10" t="s">
        <v>23</v>
      </c>
      <c r="B10" t="s">
        <v>24</v>
      </c>
      <c r="C10" s="2">
        <v>76</v>
      </c>
      <c r="D10" s="4">
        <v>34</v>
      </c>
      <c r="E10" s="4">
        <v>24</v>
      </c>
      <c r="F10" s="4">
        <v>65</v>
      </c>
      <c r="G10" s="4">
        <v>65</v>
      </c>
      <c r="H10" s="4">
        <v>24</v>
      </c>
      <c r="I10" s="6">
        <f t="shared" si="5"/>
        <v>6</v>
      </c>
      <c r="J10" s="6">
        <f t="shared" si="5"/>
        <v>0</v>
      </c>
      <c r="K10" s="6">
        <f t="shared" si="5"/>
        <v>37</v>
      </c>
      <c r="L10" s="6">
        <f t="shared" si="5"/>
        <v>37</v>
      </c>
      <c r="M10" s="6">
        <f t="shared" si="5"/>
        <v>0</v>
      </c>
      <c r="N10" s="8">
        <f t="shared" si="9"/>
        <v>2584</v>
      </c>
      <c r="O10" s="8">
        <f t="shared" si="10"/>
        <v>1824</v>
      </c>
      <c r="P10" s="8">
        <f t="shared" si="11"/>
        <v>4940</v>
      </c>
      <c r="Q10" s="8">
        <f t="shared" si="12"/>
        <v>4940</v>
      </c>
      <c r="R10" s="8">
        <f t="shared" si="13"/>
        <v>1824</v>
      </c>
      <c r="S10" s="10">
        <f t="shared" si="14"/>
        <v>228</v>
      </c>
      <c r="T10" s="10">
        <f t="shared" si="15"/>
        <v>0</v>
      </c>
      <c r="U10" s="10">
        <f t="shared" si="16"/>
        <v>444</v>
      </c>
      <c r="V10" s="10">
        <f t="shared" si="17"/>
        <v>1202.5</v>
      </c>
      <c r="W10" s="10">
        <f t="shared" si="18"/>
        <v>0</v>
      </c>
      <c r="X10" s="2">
        <f t="shared" si="19"/>
        <v>2812</v>
      </c>
      <c r="Y10" s="2">
        <f t="shared" si="20"/>
        <v>2584</v>
      </c>
      <c r="Z10" s="2">
        <f t="shared" si="21"/>
        <v>3028</v>
      </c>
      <c r="AA10" s="2">
        <f t="shared" si="22"/>
        <v>3786.5</v>
      </c>
      <c r="AB10" s="2">
        <f t="shared" si="23"/>
        <v>2584</v>
      </c>
      <c r="AD10" s="2">
        <f t="shared" si="24"/>
        <v>14794.5</v>
      </c>
    </row>
    <row r="11" spans="1:30" x14ac:dyDescent="0.25">
      <c r="A11" t="s">
        <v>25</v>
      </c>
      <c r="B11" t="s">
        <v>26</v>
      </c>
      <c r="C11" s="2">
        <v>94</v>
      </c>
      <c r="D11" s="4">
        <v>23</v>
      </c>
      <c r="E11" s="4">
        <v>54</v>
      </c>
      <c r="F11" s="4">
        <v>34</v>
      </c>
      <c r="G11" s="4">
        <v>90</v>
      </c>
      <c r="H11" s="4">
        <v>54</v>
      </c>
      <c r="I11" s="6">
        <f t="shared" si="5"/>
        <v>0</v>
      </c>
      <c r="J11" s="6">
        <f t="shared" si="5"/>
        <v>26</v>
      </c>
      <c r="K11" s="6">
        <f t="shared" si="5"/>
        <v>6</v>
      </c>
      <c r="L11" s="6">
        <f t="shared" si="5"/>
        <v>62</v>
      </c>
      <c r="M11" s="6">
        <f t="shared" si="5"/>
        <v>26</v>
      </c>
      <c r="N11" s="8">
        <f t="shared" si="9"/>
        <v>2162</v>
      </c>
      <c r="O11" s="8">
        <f t="shared" si="10"/>
        <v>5076</v>
      </c>
      <c r="P11" s="8">
        <f t="shared" si="11"/>
        <v>3196</v>
      </c>
      <c r="Q11" s="8">
        <f t="shared" si="12"/>
        <v>8460</v>
      </c>
      <c r="R11" s="8">
        <f t="shared" si="13"/>
        <v>5076</v>
      </c>
      <c r="S11" s="10">
        <f t="shared" si="14"/>
        <v>0</v>
      </c>
      <c r="T11" s="10">
        <f t="shared" si="15"/>
        <v>299</v>
      </c>
      <c r="U11" s="10">
        <f t="shared" si="16"/>
        <v>162</v>
      </c>
      <c r="V11" s="10">
        <f t="shared" si="17"/>
        <v>1054</v>
      </c>
      <c r="W11" s="10">
        <f t="shared" si="18"/>
        <v>1170</v>
      </c>
      <c r="X11" s="2">
        <f t="shared" si="19"/>
        <v>2162</v>
      </c>
      <c r="Y11" s="2">
        <f t="shared" si="20"/>
        <v>2461</v>
      </c>
      <c r="Z11" s="2">
        <f t="shared" si="21"/>
        <v>2324</v>
      </c>
      <c r="AA11" s="2">
        <f t="shared" si="22"/>
        <v>3216</v>
      </c>
      <c r="AB11" s="2">
        <f t="shared" si="23"/>
        <v>3332</v>
      </c>
      <c r="AD11" s="2">
        <f t="shared" si="24"/>
        <v>13495</v>
      </c>
    </row>
    <row r="12" spans="1:30" x14ac:dyDescent="0.25">
      <c r="A12" t="s">
        <v>27</v>
      </c>
      <c r="B12" t="s">
        <v>28</v>
      </c>
      <c r="C12" s="2">
        <v>34</v>
      </c>
      <c r="D12" s="4">
        <v>98</v>
      </c>
      <c r="E12" s="4">
        <v>23</v>
      </c>
      <c r="F12" s="4">
        <v>34</v>
      </c>
      <c r="G12" s="4">
        <v>48</v>
      </c>
      <c r="H12" s="4">
        <v>42</v>
      </c>
      <c r="I12" s="6">
        <f t="shared" si="5"/>
        <v>70</v>
      </c>
      <c r="J12" s="6">
        <f t="shared" si="5"/>
        <v>0</v>
      </c>
      <c r="K12" s="6">
        <f t="shared" si="5"/>
        <v>6</v>
      </c>
      <c r="L12" s="6">
        <f t="shared" si="5"/>
        <v>20</v>
      </c>
      <c r="M12" s="6">
        <f t="shared" si="5"/>
        <v>14</v>
      </c>
      <c r="N12" s="8">
        <f t="shared" si="9"/>
        <v>3332</v>
      </c>
      <c r="O12" s="8">
        <f t="shared" si="10"/>
        <v>782</v>
      </c>
      <c r="P12" s="8">
        <f t="shared" si="11"/>
        <v>1156</v>
      </c>
      <c r="Q12" s="8">
        <f t="shared" si="12"/>
        <v>1632</v>
      </c>
      <c r="R12" s="8">
        <f t="shared" si="13"/>
        <v>1428</v>
      </c>
      <c r="S12" s="10">
        <f t="shared" si="14"/>
        <v>1190</v>
      </c>
      <c r="T12" s="10">
        <f t="shared" si="15"/>
        <v>0</v>
      </c>
      <c r="U12" s="10">
        <f t="shared" si="16"/>
        <v>69</v>
      </c>
      <c r="V12" s="10">
        <f t="shared" si="17"/>
        <v>340</v>
      </c>
      <c r="W12" s="10">
        <f t="shared" si="18"/>
        <v>336</v>
      </c>
      <c r="X12" s="2">
        <f t="shared" si="19"/>
        <v>4522</v>
      </c>
      <c r="Y12" s="2">
        <f t="shared" si="20"/>
        <v>3332</v>
      </c>
      <c r="Z12" s="2">
        <f t="shared" si="21"/>
        <v>3401</v>
      </c>
      <c r="AA12" s="2">
        <f t="shared" si="22"/>
        <v>3672</v>
      </c>
      <c r="AB12" s="2">
        <f t="shared" si="23"/>
        <v>3668</v>
      </c>
      <c r="AD12" s="2">
        <f t="shared" si="24"/>
        <v>18595</v>
      </c>
    </row>
    <row r="13" spans="1:30" x14ac:dyDescent="0.25">
      <c r="A13" t="s">
        <v>29</v>
      </c>
      <c r="B13" t="s">
        <v>30</v>
      </c>
      <c r="C13" s="2">
        <v>87</v>
      </c>
      <c r="D13" s="4">
        <v>23</v>
      </c>
      <c r="E13" s="4">
        <v>23</v>
      </c>
      <c r="F13" s="4">
        <v>87</v>
      </c>
      <c r="G13" s="4">
        <v>87</v>
      </c>
      <c r="H13" s="4">
        <v>20</v>
      </c>
      <c r="I13" s="6">
        <f t="shared" si="5"/>
        <v>0</v>
      </c>
      <c r="J13" s="6">
        <f t="shared" si="5"/>
        <v>0</v>
      </c>
      <c r="K13" s="6">
        <f t="shared" si="5"/>
        <v>59</v>
      </c>
      <c r="L13" s="6">
        <f t="shared" si="5"/>
        <v>59</v>
      </c>
      <c r="M13" s="6">
        <f t="shared" si="5"/>
        <v>0</v>
      </c>
      <c r="N13" s="8">
        <f t="shared" si="9"/>
        <v>2001</v>
      </c>
      <c r="O13" s="8">
        <f t="shared" si="10"/>
        <v>2001</v>
      </c>
      <c r="P13" s="8">
        <f t="shared" si="11"/>
        <v>7569</v>
      </c>
      <c r="Q13" s="8">
        <f t="shared" si="12"/>
        <v>7569</v>
      </c>
      <c r="R13" s="8">
        <f t="shared" si="13"/>
        <v>1740</v>
      </c>
      <c r="S13" s="10">
        <f t="shared" si="14"/>
        <v>0</v>
      </c>
      <c r="T13" s="10">
        <f t="shared" si="15"/>
        <v>0</v>
      </c>
      <c r="U13" s="10">
        <f t="shared" si="16"/>
        <v>678.5</v>
      </c>
      <c r="V13" s="10">
        <f t="shared" si="17"/>
        <v>2566.5</v>
      </c>
      <c r="W13" s="10">
        <f t="shared" si="18"/>
        <v>0</v>
      </c>
      <c r="X13" s="2">
        <f t="shared" si="19"/>
        <v>2001</v>
      </c>
      <c r="Y13" s="2">
        <f t="shared" si="20"/>
        <v>2001</v>
      </c>
      <c r="Z13" s="2">
        <f t="shared" si="21"/>
        <v>2679.5</v>
      </c>
      <c r="AA13" s="2">
        <f t="shared" si="22"/>
        <v>4567.5</v>
      </c>
      <c r="AB13" s="2">
        <f t="shared" si="23"/>
        <v>2001</v>
      </c>
      <c r="AD13" s="2">
        <f t="shared" si="24"/>
        <v>13250</v>
      </c>
    </row>
    <row r="14" spans="1:30" x14ac:dyDescent="0.25">
      <c r="A14" t="s">
        <v>31</v>
      </c>
      <c r="B14" t="s">
        <v>32</v>
      </c>
      <c r="C14" s="2">
        <v>98</v>
      </c>
      <c r="D14" s="4">
        <v>76</v>
      </c>
      <c r="E14" s="4">
        <v>66</v>
      </c>
      <c r="F14" s="4">
        <v>60</v>
      </c>
      <c r="G14" s="4">
        <v>40</v>
      </c>
      <c r="H14" s="4">
        <v>78</v>
      </c>
      <c r="I14" s="6">
        <f t="shared" si="5"/>
        <v>48</v>
      </c>
      <c r="J14" s="6">
        <f t="shared" si="5"/>
        <v>38</v>
      </c>
      <c r="K14" s="6">
        <f t="shared" si="5"/>
        <v>32</v>
      </c>
      <c r="L14" s="6">
        <f t="shared" si="5"/>
        <v>12</v>
      </c>
      <c r="M14" s="6">
        <f t="shared" si="5"/>
        <v>50</v>
      </c>
      <c r="N14" s="8">
        <f t="shared" si="9"/>
        <v>7448</v>
      </c>
      <c r="O14" s="8">
        <f t="shared" si="10"/>
        <v>6468</v>
      </c>
      <c r="P14" s="8">
        <f t="shared" si="11"/>
        <v>5880</v>
      </c>
      <c r="Q14" s="8">
        <f t="shared" si="12"/>
        <v>3920</v>
      </c>
      <c r="R14" s="8">
        <f t="shared" si="13"/>
        <v>7644</v>
      </c>
      <c r="S14" s="10">
        <f t="shared" si="14"/>
        <v>2352</v>
      </c>
      <c r="T14" s="10">
        <f t="shared" si="15"/>
        <v>1444</v>
      </c>
      <c r="U14" s="10">
        <f t="shared" si="16"/>
        <v>1056</v>
      </c>
      <c r="V14" s="10">
        <f t="shared" si="17"/>
        <v>360</v>
      </c>
      <c r="W14" s="10">
        <f t="shared" si="18"/>
        <v>1000</v>
      </c>
      <c r="X14" s="2">
        <f t="shared" si="19"/>
        <v>9800</v>
      </c>
      <c r="Y14" s="2">
        <f t="shared" si="20"/>
        <v>8892</v>
      </c>
      <c r="Z14" s="2">
        <f t="shared" si="21"/>
        <v>8504</v>
      </c>
      <c r="AA14" s="2">
        <f t="shared" si="22"/>
        <v>7808</v>
      </c>
      <c r="AB14" s="2">
        <f t="shared" si="23"/>
        <v>8448</v>
      </c>
      <c r="AD14" s="2">
        <f t="shared" si="24"/>
        <v>43452</v>
      </c>
    </row>
    <row r="17" spans="1:30" x14ac:dyDescent="0.25">
      <c r="A17" t="s">
        <v>33</v>
      </c>
      <c r="C17" s="2">
        <f>MAX(C4:C14)</f>
        <v>98</v>
      </c>
      <c r="D17" s="2">
        <f t="shared" ref="D17:G17" si="25">MAX(D4:D14)</f>
        <v>98</v>
      </c>
      <c r="E17" s="2">
        <f t="shared" si="25"/>
        <v>66</v>
      </c>
      <c r="F17" s="2">
        <f t="shared" si="25"/>
        <v>87</v>
      </c>
      <c r="G17" s="2">
        <f t="shared" si="25"/>
        <v>90</v>
      </c>
      <c r="H17" s="2">
        <f t="shared" ref="H17:M17" si="26">MAX(H4:H14)</f>
        <v>78</v>
      </c>
      <c r="I17" s="2">
        <f t="shared" si="26"/>
        <v>70</v>
      </c>
      <c r="J17" s="2">
        <f t="shared" si="26"/>
        <v>38</v>
      </c>
      <c r="K17" s="2">
        <f t="shared" si="26"/>
        <v>59</v>
      </c>
      <c r="L17" s="2">
        <f t="shared" si="26"/>
        <v>62</v>
      </c>
      <c r="M17" s="2">
        <f t="shared" si="26"/>
        <v>50</v>
      </c>
      <c r="N17" s="2">
        <f>MAX(N4:N14)</f>
        <v>7448</v>
      </c>
      <c r="O17" s="2">
        <f t="shared" ref="O17:S17" si="27">MAX(O4:O14)</f>
        <v>6468</v>
      </c>
      <c r="P17" s="2">
        <f t="shared" si="27"/>
        <v>7569</v>
      </c>
      <c r="Q17" s="2">
        <f t="shared" si="27"/>
        <v>8460</v>
      </c>
      <c r="R17" s="2">
        <f t="shared" si="27"/>
        <v>7644</v>
      </c>
      <c r="S17" s="2">
        <f t="shared" si="27"/>
        <v>2352</v>
      </c>
      <c r="T17" s="2">
        <f t="shared" ref="T17:AB17" si="28">MAX(T4:T14)</f>
        <v>1444</v>
      </c>
      <c r="U17" s="2">
        <f t="shared" si="28"/>
        <v>1056</v>
      </c>
      <c r="V17" s="2">
        <f t="shared" si="28"/>
        <v>2566.5</v>
      </c>
      <c r="W17" s="2">
        <f t="shared" si="28"/>
        <v>1170</v>
      </c>
      <c r="X17" s="2">
        <f t="shared" si="28"/>
        <v>9800</v>
      </c>
      <c r="Y17" s="2">
        <f t="shared" si="28"/>
        <v>8892</v>
      </c>
      <c r="Z17" s="2">
        <f t="shared" si="28"/>
        <v>8504</v>
      </c>
      <c r="AA17" s="2">
        <f t="shared" si="28"/>
        <v>7808</v>
      </c>
      <c r="AB17" s="2">
        <f t="shared" si="28"/>
        <v>8448</v>
      </c>
      <c r="AD17" s="2">
        <f>SUM(X17:AB17)</f>
        <v>43452</v>
      </c>
    </row>
    <row r="18" spans="1:30" x14ac:dyDescent="0.25">
      <c r="A18" t="s">
        <v>34</v>
      </c>
      <c r="C18" s="2">
        <f t="shared" ref="C18:F18" si="29">MAX(C5:C15)</f>
        <v>98</v>
      </c>
      <c r="D18" s="2">
        <f t="shared" si="29"/>
        <v>98</v>
      </c>
      <c r="E18" s="2">
        <f t="shared" si="29"/>
        <v>66</v>
      </c>
      <c r="F18" s="2">
        <f t="shared" si="29"/>
        <v>87</v>
      </c>
      <c r="G18" s="2">
        <f t="shared" ref="G18:R18" si="30">MAX(G5:G15)</f>
        <v>90</v>
      </c>
      <c r="H18" s="2">
        <f t="shared" si="30"/>
        <v>78</v>
      </c>
      <c r="I18" s="2">
        <f t="shared" si="30"/>
        <v>70</v>
      </c>
      <c r="J18" s="2">
        <f t="shared" si="30"/>
        <v>38</v>
      </c>
      <c r="K18" s="2">
        <f t="shared" si="30"/>
        <v>59</v>
      </c>
      <c r="L18" s="2">
        <f t="shared" si="30"/>
        <v>62</v>
      </c>
      <c r="M18" s="2">
        <f t="shared" si="30"/>
        <v>50</v>
      </c>
      <c r="N18" s="2">
        <f t="shared" si="30"/>
        <v>7448</v>
      </c>
      <c r="O18" s="2">
        <f t="shared" si="30"/>
        <v>6468</v>
      </c>
      <c r="P18" s="2">
        <f t="shared" si="30"/>
        <v>7569</v>
      </c>
      <c r="Q18" s="2">
        <f t="shared" si="30"/>
        <v>8460</v>
      </c>
      <c r="R18" s="2">
        <f t="shared" si="30"/>
        <v>7644</v>
      </c>
      <c r="S18" s="2">
        <f t="shared" ref="S18:AB18" si="31">MAX(S5:S15)</f>
        <v>2352</v>
      </c>
      <c r="T18" s="2">
        <f t="shared" si="31"/>
        <v>1444</v>
      </c>
      <c r="U18" s="2">
        <f t="shared" si="31"/>
        <v>1056</v>
      </c>
      <c r="V18" s="2">
        <f t="shared" si="31"/>
        <v>2566.5</v>
      </c>
      <c r="W18" s="2">
        <f t="shared" si="31"/>
        <v>1170</v>
      </c>
      <c r="X18" s="2">
        <f t="shared" si="31"/>
        <v>9800</v>
      </c>
      <c r="Y18" s="2">
        <f t="shared" si="31"/>
        <v>8892</v>
      </c>
      <c r="Z18" s="2">
        <f t="shared" si="31"/>
        <v>8504</v>
      </c>
      <c r="AA18" s="2">
        <f t="shared" si="31"/>
        <v>7808</v>
      </c>
      <c r="AB18" s="2">
        <f t="shared" si="31"/>
        <v>8448</v>
      </c>
      <c r="AD18" s="2">
        <f t="shared" ref="AD18:AD20" si="32">SUM(X18:AB18)</f>
        <v>43452</v>
      </c>
    </row>
    <row r="19" spans="1:30" x14ac:dyDescent="0.25">
      <c r="A19" t="s">
        <v>35</v>
      </c>
      <c r="C19" s="2">
        <f t="shared" ref="C19:F19" si="33">MAX(C6:C16)</f>
        <v>98</v>
      </c>
      <c r="D19" s="2">
        <f t="shared" si="33"/>
        <v>98</v>
      </c>
      <c r="E19" s="2">
        <f t="shared" si="33"/>
        <v>66</v>
      </c>
      <c r="F19" s="2">
        <f t="shared" si="33"/>
        <v>87</v>
      </c>
      <c r="G19" s="2">
        <f t="shared" ref="G19:R19" si="34">MAX(G6:G16)</f>
        <v>90</v>
      </c>
      <c r="H19" s="2">
        <f t="shared" si="34"/>
        <v>78</v>
      </c>
      <c r="I19" s="2">
        <f t="shared" si="34"/>
        <v>70</v>
      </c>
      <c r="J19" s="2">
        <f t="shared" si="34"/>
        <v>38</v>
      </c>
      <c r="K19" s="2">
        <f t="shared" si="34"/>
        <v>59</v>
      </c>
      <c r="L19" s="2">
        <f t="shared" si="34"/>
        <v>62</v>
      </c>
      <c r="M19" s="2">
        <f t="shared" si="34"/>
        <v>50</v>
      </c>
      <c r="N19" s="2">
        <f t="shared" si="34"/>
        <v>7448</v>
      </c>
      <c r="O19" s="2">
        <f t="shared" si="34"/>
        <v>6468</v>
      </c>
      <c r="P19" s="2">
        <f t="shared" si="34"/>
        <v>7569</v>
      </c>
      <c r="Q19" s="2">
        <f t="shared" si="34"/>
        <v>8460</v>
      </c>
      <c r="R19" s="2">
        <f t="shared" si="34"/>
        <v>7644</v>
      </c>
      <c r="S19" s="2">
        <f t="shared" ref="S19:AB19" si="35">MAX(S6:S16)</f>
        <v>2352</v>
      </c>
      <c r="T19" s="2">
        <f t="shared" si="35"/>
        <v>1444</v>
      </c>
      <c r="U19" s="2">
        <f t="shared" si="35"/>
        <v>1056</v>
      </c>
      <c r="V19" s="2">
        <f t="shared" si="35"/>
        <v>2566.5</v>
      </c>
      <c r="W19" s="2">
        <f t="shared" si="35"/>
        <v>1170</v>
      </c>
      <c r="X19" s="2">
        <f t="shared" si="35"/>
        <v>9800</v>
      </c>
      <c r="Y19" s="2">
        <f t="shared" si="35"/>
        <v>8892</v>
      </c>
      <c r="Z19" s="2">
        <f t="shared" si="35"/>
        <v>8504</v>
      </c>
      <c r="AA19" s="2">
        <f t="shared" si="35"/>
        <v>7808</v>
      </c>
      <c r="AB19" s="2">
        <f t="shared" si="35"/>
        <v>8448</v>
      </c>
      <c r="AD19" s="2">
        <f t="shared" si="32"/>
        <v>43452</v>
      </c>
    </row>
    <row r="20" spans="1:30" x14ac:dyDescent="0.25">
      <c r="A20" t="s">
        <v>36</v>
      </c>
      <c r="C20" s="2">
        <f t="shared" ref="C20:F20" si="36">MAX(C7:C17)</f>
        <v>98</v>
      </c>
      <c r="D20" s="2">
        <f t="shared" si="36"/>
        <v>98</v>
      </c>
      <c r="E20" s="2">
        <f t="shared" si="36"/>
        <v>66</v>
      </c>
      <c r="F20" s="2">
        <f t="shared" si="36"/>
        <v>87</v>
      </c>
      <c r="G20" s="2">
        <f t="shared" ref="G20:R20" si="37">MAX(G7:G17)</f>
        <v>90</v>
      </c>
      <c r="H20" s="2">
        <f t="shared" si="37"/>
        <v>78</v>
      </c>
      <c r="I20" s="2">
        <f t="shared" si="37"/>
        <v>70</v>
      </c>
      <c r="J20" s="2">
        <f t="shared" si="37"/>
        <v>38</v>
      </c>
      <c r="K20" s="2">
        <f t="shared" si="37"/>
        <v>59</v>
      </c>
      <c r="L20" s="2">
        <f t="shared" si="37"/>
        <v>62</v>
      </c>
      <c r="M20" s="2">
        <f t="shared" si="37"/>
        <v>50</v>
      </c>
      <c r="N20" s="2">
        <f t="shared" si="37"/>
        <v>7448</v>
      </c>
      <c r="O20" s="2">
        <f t="shared" si="37"/>
        <v>6468</v>
      </c>
      <c r="P20" s="2">
        <f t="shared" si="37"/>
        <v>7569</v>
      </c>
      <c r="Q20" s="2">
        <f t="shared" si="37"/>
        <v>8460</v>
      </c>
      <c r="R20" s="2">
        <f t="shared" si="37"/>
        <v>7644</v>
      </c>
      <c r="S20" s="2">
        <f t="shared" ref="S20:AB20" si="38">MAX(S7:S17)</f>
        <v>2352</v>
      </c>
      <c r="T20" s="2">
        <f t="shared" si="38"/>
        <v>1444</v>
      </c>
      <c r="U20" s="2">
        <f t="shared" si="38"/>
        <v>1056</v>
      </c>
      <c r="V20" s="2">
        <f t="shared" si="38"/>
        <v>2566.5</v>
      </c>
      <c r="W20" s="2">
        <f t="shared" si="38"/>
        <v>1170</v>
      </c>
      <c r="X20" s="2">
        <f t="shared" si="38"/>
        <v>9800</v>
      </c>
      <c r="Y20" s="2">
        <f t="shared" si="38"/>
        <v>8892</v>
      </c>
      <c r="Z20" s="2">
        <f t="shared" si="38"/>
        <v>8504</v>
      </c>
      <c r="AA20" s="2">
        <f t="shared" si="38"/>
        <v>7808</v>
      </c>
      <c r="AB20" s="2">
        <f t="shared" si="38"/>
        <v>8448</v>
      </c>
      <c r="AD20" s="2">
        <f t="shared" si="32"/>
        <v>43452</v>
      </c>
    </row>
  </sheetData>
  <pageMargins left="0.7" right="0.7" top="0.75" bottom="0.75" header="0.3" footer="0.3"/>
  <pageSetup paperSize="9" scale="2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Sheet1!cp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</dc:creator>
  <cp:lastModifiedBy>susha</cp:lastModifiedBy>
  <cp:lastPrinted>2022-10-15T10:02:53Z</cp:lastPrinted>
  <dcterms:created xsi:type="dcterms:W3CDTF">2022-09-12T10:13:42Z</dcterms:created>
  <dcterms:modified xsi:type="dcterms:W3CDTF">2022-10-15T10:03:20Z</dcterms:modified>
</cp:coreProperties>
</file>