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7635" windowHeight="6735"/>
  </bookViews>
  <sheets>
    <sheet name="Dicionário RH Mensal" sheetId="1" r:id="rId1"/>
    <sheet name="Efetivo" sheetId="2" r:id="rId2"/>
    <sheet name="Gestão" sheetId="3" r:id="rId3"/>
    <sheet name="Absenteísmo até 15 dias" sheetId="4" r:id="rId4"/>
    <sheet name="Absenteísmo +15 dias até 6 mese" sheetId="5" r:id="rId5"/>
    <sheet name="Absenteismo + de 6 meses" sheetId="6" r:id="rId6"/>
    <sheet name="Acidente Próprio" sheetId="7" r:id="rId7"/>
    <sheet name="Acidente Terceiro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45621"/>
</workbook>
</file>

<file path=xl/calcChain.xml><?xml version="1.0" encoding="utf-8"?>
<calcChain xmlns="http://schemas.openxmlformats.org/spreadsheetml/2006/main">
  <c r="L15" i="3" l="1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Z4" i="3"/>
  <c r="Z5" i="3"/>
  <c r="Z6" i="3"/>
  <c r="Z7" i="3"/>
  <c r="Z8" i="3"/>
  <c r="Z9" i="3"/>
  <c r="Z10" i="3"/>
  <c r="Z11" i="3"/>
  <c r="Z12" i="3"/>
  <c r="Z13" i="3"/>
  <c r="Z14" i="3"/>
  <c r="Z15" i="3"/>
  <c r="Z3" i="3"/>
  <c r="S4" i="3"/>
  <c r="S5" i="3"/>
  <c r="S6" i="3"/>
  <c r="S7" i="3"/>
  <c r="S8" i="3"/>
  <c r="S9" i="3"/>
  <c r="S10" i="3"/>
  <c r="S11" i="3"/>
  <c r="S12" i="3"/>
  <c r="S13" i="3"/>
  <c r="S14" i="3"/>
  <c r="S15" i="3"/>
  <c r="S3" i="3"/>
  <c r="E4" i="3"/>
  <c r="E5" i="3"/>
  <c r="E6" i="3"/>
  <c r="E7" i="3"/>
  <c r="E8" i="3"/>
  <c r="E9" i="3"/>
  <c r="E10" i="3"/>
  <c r="E11" i="3"/>
  <c r="E12" i="3"/>
  <c r="E13" i="3"/>
  <c r="E14" i="3"/>
  <c r="E15" i="3"/>
  <c r="E3" i="3"/>
  <c r="DF15" i="3"/>
  <c r="DB15" i="3"/>
  <c r="CV15" i="3"/>
  <c r="CQ15" i="3"/>
  <c r="CK15" i="3"/>
  <c r="CA15" i="3"/>
  <c r="BV15" i="3"/>
  <c r="BP15" i="3"/>
  <c r="BN15" i="3"/>
  <c r="BE15" i="3"/>
  <c r="BC15" i="3"/>
  <c r="AT15" i="3"/>
  <c r="AQ15" i="3"/>
  <c r="AJ15" i="3"/>
  <c r="AI15" i="3"/>
  <c r="AC15" i="3"/>
  <c r="V15" i="3"/>
  <c r="U15" i="3"/>
  <c r="O15" i="3"/>
  <c r="N15" i="3"/>
  <c r="H15" i="3"/>
  <c r="G15" i="3"/>
  <c r="DF14" i="3"/>
  <c r="DB14" i="3"/>
  <c r="CV14" i="3"/>
  <c r="CQ14" i="3"/>
  <c r="CK14" i="3"/>
  <c r="CA14" i="3"/>
  <c r="BV14" i="3"/>
  <c r="BP14" i="3"/>
  <c r="BN14" i="3"/>
  <c r="BE14" i="3"/>
  <c r="BC14" i="3"/>
  <c r="AT14" i="3"/>
  <c r="AQ14" i="3"/>
  <c r="AJ14" i="3"/>
  <c r="AI14" i="3"/>
  <c r="AC14" i="3"/>
  <c r="V14" i="3"/>
  <c r="U14" i="3"/>
  <c r="O14" i="3"/>
  <c r="N14" i="3"/>
  <c r="L14" i="3"/>
  <c r="H14" i="3"/>
  <c r="G14" i="3"/>
  <c r="DF13" i="3"/>
  <c r="DB13" i="3"/>
  <c r="CY13" i="3"/>
  <c r="CX13" i="3"/>
  <c r="CV13" i="3"/>
  <c r="CQ13" i="3"/>
  <c r="CN13" i="3"/>
  <c r="CM13" i="3"/>
  <c r="CK13" i="3"/>
  <c r="CD13" i="3"/>
  <c r="CC13" i="3"/>
  <c r="CA13" i="3"/>
  <c r="BV13" i="3"/>
  <c r="BS13" i="3"/>
  <c r="BR13" i="3"/>
  <c r="BP13" i="3"/>
  <c r="BN13" i="3"/>
  <c r="BH13" i="3"/>
  <c r="BG13" i="3"/>
  <c r="BE13" i="3"/>
  <c r="BC13" i="3"/>
  <c r="AW13" i="3"/>
  <c r="AV13" i="3"/>
  <c r="AT13" i="3"/>
  <c r="AQ13" i="3"/>
  <c r="AM13" i="3"/>
  <c r="AL13" i="3"/>
  <c r="AJ13" i="3"/>
  <c r="AI13" i="3"/>
  <c r="AC13" i="3"/>
  <c r="V13" i="3"/>
  <c r="U13" i="3"/>
  <c r="O13" i="3"/>
  <c r="N13" i="3"/>
  <c r="L13" i="3"/>
  <c r="H13" i="3"/>
  <c r="G13" i="3"/>
  <c r="DF12" i="3"/>
  <c r="DB12" i="3"/>
  <c r="CV12" i="3"/>
  <c r="CQ12" i="3"/>
  <c r="CK12" i="3"/>
  <c r="CA12" i="3"/>
  <c r="BV12" i="3"/>
  <c r="BP12" i="3"/>
  <c r="BN12" i="3"/>
  <c r="BE12" i="3"/>
  <c r="BC12" i="3"/>
  <c r="AT12" i="3"/>
  <c r="AQ12" i="3"/>
  <c r="AJ12" i="3"/>
  <c r="AI12" i="3"/>
  <c r="AC12" i="3"/>
  <c r="V12" i="3"/>
  <c r="U12" i="3"/>
  <c r="O12" i="3"/>
  <c r="N12" i="3"/>
  <c r="L12" i="3"/>
  <c r="H12" i="3"/>
  <c r="G12" i="3"/>
  <c r="DF11" i="3"/>
  <c r="DB11" i="3"/>
  <c r="CV11" i="3"/>
  <c r="CQ11" i="3"/>
  <c r="CK11" i="3"/>
  <c r="CA11" i="3"/>
  <c r="BV11" i="3"/>
  <c r="BP11" i="3"/>
  <c r="BN11" i="3"/>
  <c r="BE11" i="3"/>
  <c r="BC11" i="3"/>
  <c r="AT11" i="3"/>
  <c r="AQ11" i="3"/>
  <c r="AJ11" i="3"/>
  <c r="AI11" i="3"/>
  <c r="AC11" i="3"/>
  <c r="V11" i="3"/>
  <c r="U11" i="3"/>
  <c r="O11" i="3"/>
  <c r="N11" i="3"/>
  <c r="L11" i="3"/>
  <c r="H11" i="3"/>
  <c r="G11" i="3"/>
  <c r="DF10" i="3"/>
  <c r="DB10" i="3"/>
  <c r="CV10" i="3"/>
  <c r="CQ10" i="3"/>
  <c r="CK10" i="3"/>
  <c r="CA10" i="3"/>
  <c r="BV10" i="3"/>
  <c r="BP10" i="3"/>
  <c r="BN10" i="3"/>
  <c r="BE10" i="3"/>
  <c r="BC10" i="3"/>
  <c r="AT10" i="3"/>
  <c r="AQ10" i="3"/>
  <c r="AJ10" i="3"/>
  <c r="AI10" i="3"/>
  <c r="AC10" i="3"/>
  <c r="V10" i="3"/>
  <c r="U10" i="3"/>
  <c r="O10" i="3"/>
  <c r="N10" i="3"/>
  <c r="L10" i="3"/>
  <c r="H10" i="3"/>
  <c r="G10" i="3"/>
  <c r="DF9" i="3"/>
  <c r="DB9" i="3"/>
  <c r="CY9" i="3"/>
  <c r="CX9" i="3"/>
  <c r="CV9" i="3"/>
  <c r="CQ9" i="3"/>
  <c r="CN9" i="3"/>
  <c r="CM9" i="3"/>
  <c r="CK9" i="3"/>
  <c r="CD9" i="3"/>
  <c r="CC9" i="3"/>
  <c r="CA9" i="3"/>
  <c r="BV9" i="3"/>
  <c r="BS9" i="3"/>
  <c r="BR9" i="3"/>
  <c r="BP9" i="3"/>
  <c r="BN9" i="3"/>
  <c r="BH9" i="3"/>
  <c r="BG9" i="3"/>
  <c r="BE9" i="3"/>
  <c r="BC9" i="3"/>
  <c r="AW9" i="3"/>
  <c r="AV9" i="3"/>
  <c r="AT9" i="3"/>
  <c r="AQ9" i="3"/>
  <c r="AM9" i="3"/>
  <c r="AL9" i="3"/>
  <c r="AJ9" i="3"/>
  <c r="AI9" i="3"/>
  <c r="AC9" i="3"/>
  <c r="V9" i="3"/>
  <c r="U9" i="3"/>
  <c r="O9" i="3"/>
  <c r="N9" i="3"/>
  <c r="L9" i="3"/>
  <c r="H9" i="3"/>
  <c r="G9" i="3"/>
  <c r="DF8" i="3"/>
  <c r="DB8" i="3"/>
  <c r="CY8" i="3"/>
  <c r="CX8" i="3"/>
  <c r="CV8" i="3"/>
  <c r="CQ8" i="3"/>
  <c r="CN8" i="3"/>
  <c r="CM8" i="3"/>
  <c r="CK8" i="3"/>
  <c r="CD8" i="3"/>
  <c r="CC8" i="3"/>
  <c r="CA8" i="3"/>
  <c r="BV8" i="3"/>
  <c r="BS8" i="3"/>
  <c r="BR8" i="3"/>
  <c r="BP8" i="3"/>
  <c r="BN8" i="3"/>
  <c r="BH8" i="3"/>
  <c r="BG8" i="3"/>
  <c r="BE8" i="3"/>
  <c r="BC8" i="3"/>
  <c r="AW8" i="3"/>
  <c r="AV8" i="3"/>
  <c r="AT8" i="3"/>
  <c r="AQ8" i="3"/>
  <c r="AM8" i="3"/>
  <c r="AL8" i="3"/>
  <c r="AJ8" i="3"/>
  <c r="AI8" i="3"/>
  <c r="AC8" i="3"/>
  <c r="V8" i="3"/>
  <c r="U8" i="3"/>
  <c r="O8" i="3"/>
  <c r="N8" i="3"/>
  <c r="L8" i="3"/>
  <c r="H8" i="3"/>
  <c r="G8" i="3"/>
  <c r="DF7" i="3"/>
  <c r="DB7" i="3"/>
  <c r="CY7" i="3"/>
  <c r="CX7" i="3"/>
  <c r="CV7" i="3"/>
  <c r="CQ7" i="3"/>
  <c r="CN7" i="3"/>
  <c r="CM7" i="3"/>
  <c r="CK7" i="3"/>
  <c r="CD7" i="3"/>
  <c r="CC7" i="3"/>
  <c r="CA7" i="3"/>
  <c r="BV7" i="3"/>
  <c r="BS7" i="3"/>
  <c r="BR7" i="3"/>
  <c r="BP7" i="3"/>
  <c r="BN7" i="3"/>
  <c r="BH7" i="3"/>
  <c r="BG7" i="3"/>
  <c r="BE7" i="3"/>
  <c r="BC7" i="3"/>
  <c r="AW7" i="3"/>
  <c r="AV7" i="3"/>
  <c r="AT7" i="3"/>
  <c r="AQ7" i="3"/>
  <c r="AM7" i="3"/>
  <c r="AL7" i="3"/>
  <c r="AJ7" i="3"/>
  <c r="AI7" i="3"/>
  <c r="AC7" i="3"/>
  <c r="V7" i="3"/>
  <c r="U7" i="3"/>
  <c r="O7" i="3"/>
  <c r="N7" i="3"/>
  <c r="L7" i="3"/>
  <c r="H7" i="3"/>
  <c r="G7" i="3"/>
  <c r="DF6" i="3"/>
  <c r="DB6" i="3"/>
  <c r="CY6" i="3"/>
  <c r="CX6" i="3"/>
  <c r="CV6" i="3"/>
  <c r="CQ6" i="3"/>
  <c r="CN6" i="3"/>
  <c r="CM6" i="3"/>
  <c r="CK6" i="3"/>
  <c r="CD6" i="3"/>
  <c r="CC6" i="3"/>
  <c r="CA6" i="3"/>
  <c r="BV6" i="3"/>
  <c r="BS6" i="3"/>
  <c r="BR6" i="3"/>
  <c r="BP6" i="3"/>
  <c r="BN6" i="3"/>
  <c r="BH6" i="3"/>
  <c r="BG6" i="3"/>
  <c r="BE6" i="3"/>
  <c r="BC6" i="3"/>
  <c r="AW6" i="3"/>
  <c r="AV6" i="3"/>
  <c r="AT6" i="3"/>
  <c r="AQ6" i="3"/>
  <c r="AM6" i="3"/>
  <c r="AL6" i="3"/>
  <c r="AJ6" i="3"/>
  <c r="AI6" i="3"/>
  <c r="AC6" i="3"/>
  <c r="V6" i="3"/>
  <c r="U6" i="3"/>
  <c r="O6" i="3"/>
  <c r="N6" i="3"/>
  <c r="L6" i="3"/>
  <c r="H6" i="3"/>
  <c r="G6" i="3"/>
  <c r="DF5" i="3"/>
  <c r="DB5" i="3"/>
  <c r="CY5" i="3"/>
  <c r="CX5" i="3"/>
  <c r="CV5" i="3"/>
  <c r="CQ5" i="3"/>
  <c r="CN5" i="3"/>
  <c r="CM5" i="3"/>
  <c r="CK5" i="3"/>
  <c r="CD5" i="3"/>
  <c r="CC5" i="3"/>
  <c r="CA5" i="3"/>
  <c r="BV5" i="3"/>
  <c r="BS5" i="3"/>
  <c r="BR5" i="3"/>
  <c r="BP5" i="3"/>
  <c r="BN5" i="3"/>
  <c r="BH5" i="3"/>
  <c r="BG5" i="3"/>
  <c r="BE5" i="3"/>
  <c r="BC5" i="3"/>
  <c r="AW5" i="3"/>
  <c r="AV5" i="3"/>
  <c r="AT5" i="3"/>
  <c r="AQ5" i="3"/>
  <c r="AM5" i="3"/>
  <c r="AL5" i="3"/>
  <c r="AJ5" i="3"/>
  <c r="AI5" i="3"/>
  <c r="AC5" i="3"/>
  <c r="V5" i="3"/>
  <c r="U5" i="3"/>
  <c r="O5" i="3"/>
  <c r="N5" i="3"/>
  <c r="L5" i="3"/>
  <c r="H5" i="3"/>
  <c r="G5" i="3"/>
  <c r="DF4" i="3"/>
  <c r="DB4" i="3"/>
  <c r="CY4" i="3"/>
  <c r="CX4" i="3"/>
  <c r="CV4" i="3"/>
  <c r="CQ4" i="3"/>
  <c r="CN4" i="3"/>
  <c r="CM4" i="3"/>
  <c r="CK4" i="3"/>
  <c r="CD4" i="3"/>
  <c r="CC4" i="3"/>
  <c r="CA4" i="3"/>
  <c r="BV4" i="3"/>
  <c r="BS4" i="3"/>
  <c r="BR4" i="3"/>
  <c r="BP4" i="3"/>
  <c r="BN4" i="3"/>
  <c r="BH4" i="3"/>
  <c r="BG4" i="3"/>
  <c r="BE4" i="3"/>
  <c r="BC4" i="3"/>
  <c r="AW4" i="3"/>
  <c r="AV4" i="3"/>
  <c r="AT4" i="3"/>
  <c r="AQ4" i="3"/>
  <c r="AM4" i="3"/>
  <c r="AL4" i="3"/>
  <c r="AJ4" i="3"/>
  <c r="AI4" i="3"/>
  <c r="AC4" i="3"/>
  <c r="V4" i="3"/>
  <c r="U4" i="3"/>
  <c r="O4" i="3"/>
  <c r="N4" i="3"/>
  <c r="L4" i="3"/>
  <c r="H4" i="3"/>
  <c r="G4" i="3"/>
  <c r="DF3" i="3"/>
  <c r="DB3" i="3"/>
  <c r="CV3" i="3"/>
  <c r="CQ3" i="3"/>
  <c r="CK3" i="3"/>
  <c r="CA3" i="3"/>
  <c r="BV3" i="3"/>
  <c r="BP3" i="3"/>
  <c r="BN3" i="3"/>
  <c r="BE3" i="3"/>
  <c r="BC3" i="3"/>
  <c r="AT3" i="3"/>
  <c r="AQ3" i="3"/>
  <c r="AJ3" i="3"/>
  <c r="AI3" i="3"/>
  <c r="AC3" i="3"/>
  <c r="V3" i="3"/>
  <c r="U3" i="3"/>
  <c r="O3" i="3"/>
  <c r="N3" i="3"/>
  <c r="L3" i="3"/>
  <c r="H3" i="3"/>
  <c r="G3" i="3"/>
  <c r="AB14" i="3" l="1"/>
  <c r="AB13" i="3"/>
  <c r="AB15" i="3"/>
  <c r="AB7" i="3"/>
  <c r="CJ7" i="3"/>
  <c r="CJ8" i="3"/>
  <c r="CJ14" i="3"/>
  <c r="AB12" i="3"/>
  <c r="CJ6" i="3"/>
  <c r="CJ9" i="3"/>
  <c r="CJ10" i="3"/>
  <c r="AB6" i="3"/>
  <c r="AB9" i="3"/>
  <c r="CJ5" i="3"/>
  <c r="CJ13" i="3"/>
  <c r="CJ11" i="3"/>
  <c r="AB5" i="3"/>
  <c r="AB8" i="3"/>
  <c r="CJ4" i="3"/>
  <c r="CJ12" i="3"/>
  <c r="AB4" i="3"/>
  <c r="AB10" i="3"/>
  <c r="AB11" i="3"/>
  <c r="CJ15" i="3"/>
  <c r="CJ3" i="3"/>
  <c r="AB3" i="3"/>
</calcChain>
</file>

<file path=xl/comments1.xml><?xml version="1.0" encoding="utf-8"?>
<comments xmlns="http://schemas.openxmlformats.org/spreadsheetml/2006/main">
  <authors>
    <author>Antonio Gonçalves</author>
    <author>backup</author>
    <author>CST</author>
    <author>camanho</author>
    <author>Luiz</author>
  </authors>
  <commentList>
    <comment ref="B1" authorId="0">
      <text>
        <r>
          <rPr>
            <sz val="10"/>
            <color indexed="81"/>
            <rFont val="Verdana"/>
            <family val="2"/>
          </rPr>
          <t xml:space="preserve">21 dias úteis x 8  horas x Efetivo Próprio Total </t>
        </r>
        <r>
          <rPr>
            <b/>
            <sz val="8"/>
            <color indexed="81"/>
            <rFont val="Verdan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 xml:space="preserve">   
</t>
        </r>
        <r>
          <rPr>
            <sz val="10"/>
            <color indexed="81"/>
            <rFont val="Verdana"/>
            <family val="2"/>
          </rPr>
          <t>Não inclui as horas extras</t>
        </r>
      </text>
    </comment>
    <comment ref="I1" authorId="1">
      <text>
        <r>
          <rPr>
            <sz val="10"/>
            <color indexed="81"/>
            <rFont val="Verdana"/>
            <family val="2"/>
          </rPr>
          <t>É o número de horas realmente trabalhadas no mês pelo Efetivo Próprio Total, incluindo trabalho em feriado pelo pessoal de turno de revezamento. Não inclui horas extras.</t>
        </r>
        <r>
          <rPr>
            <sz val="8"/>
            <color indexed="81"/>
            <rFont val="Verdana"/>
            <family val="2"/>
          </rPr>
          <t xml:space="preserve">
</t>
        </r>
      </text>
    </comment>
    <comment ref="P1" authorId="1">
      <text>
        <r>
          <rPr>
            <sz val="10"/>
            <color indexed="81"/>
            <rFont val="Verdana"/>
            <family val="2"/>
          </rPr>
          <t xml:space="preserve">É o número de horas trabalhadas pelo Efetivo Próprio Total, excedentes à jornada normal de trabalho. Informar inclusive aquelas  "a compensar".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Verdana"/>
            <family val="2"/>
          </rPr>
          <t>Caso a empresa possua banco de horas, considerar a data da efetiva realização da hora extra e não a data de sua efetiva compensação.</t>
        </r>
      </text>
    </comment>
    <comment ref="W1" authorId="2">
      <text>
        <r>
          <rPr>
            <sz val="10"/>
            <color indexed="81"/>
            <rFont val="Verdana"/>
            <family val="2"/>
          </rPr>
          <t xml:space="preserve">Número de Horas Normais + Horas Extras    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" authorId="3">
      <text>
        <r>
          <rPr>
            <sz val="10"/>
            <color indexed="81"/>
            <rFont val="Verdana"/>
            <family val="2"/>
          </rPr>
          <t>Número de Efetivo Próprio Total admitidos no mês.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" authorId="3">
      <text>
        <r>
          <rPr>
            <sz val="10"/>
            <color indexed="81"/>
            <rFont val="Verdana"/>
            <family val="2"/>
          </rPr>
          <t>Número de Efetivo PróprioTotal demitidos no mês por qualquer motivo.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U1" authorId="3">
      <text>
        <r>
          <rPr>
            <sz val="10"/>
            <color indexed="81"/>
            <rFont val="Verdana"/>
            <family val="2"/>
          </rPr>
          <t xml:space="preserve">R$ (Salário base + Adicionais + Benefícios + Encargos sem PIS/PASEP)  </t>
        </r>
        <r>
          <rPr>
            <b/>
            <sz val="8"/>
            <color indexed="81"/>
            <rFont val="Tahoma"/>
            <family val="2"/>
          </rPr>
          <t xml:space="preserve">    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L1" authorId="3">
      <text>
        <r>
          <rPr>
            <sz val="10"/>
            <color indexed="81"/>
            <rFont val="Verdana"/>
            <family val="2"/>
          </rPr>
          <t>Soma das despesas em R$ com Alimentação, Cesta Básica, Cesta de Natal, Assistência à Infância - Creche, Assistência Farmacêutica / Homeopáticos, Assistência Hospitalar, Assistência Médica / Terapias Alternativas, Assistência Odontológica, Check Up, Assistência Oftalmológica - Óculos / Lentes / Cirurgia, Assistência Psicológica, Auxílio Doença - Complementação, Auxílio Moradia, Cesta de Benefícios, Concessão de Automóveis / Motorista, Concessão de Financiamento de Autos, Concessão de Combustíveis, Concessão de Manutenção de Autos, Educação – Empregados / Filhos / Material Escolar, Estacionamento, Financiamento para Casa Própria/Ajuda para Moradia, Pecúlio / Auxílio Funeral, Previdência Privada, Programa de Empréstimos, Promoções Sociais e Recreativas / Clube / Academia, Seguro de Vida em Grupo, Telefone Celular, Transporte, Uniforme, Viagens Pessoais, Vestuário - Ajuda)</t>
        </r>
      </text>
    </comment>
    <comment ref="CP1" authorId="3">
      <text>
        <r>
          <rPr>
            <sz val="10"/>
            <color indexed="81"/>
            <rFont val="Verdana"/>
            <family val="2"/>
          </rPr>
          <t>Soma das despesas em R$ com Alimentação, Cesta Básica, Cesta de Natal, Assistência à Infância - Creche, Assistência Farmacêutica / Homeopáticos, Assistência Hospitalar, Assistência Médica / Terapias Alternativas, Assistência Odontológica, Check Up, Assistência Oftalmológica - Óculos / Lentes / Cirurgia, Assistência Psicológica, Auxílio Doença - Complementação, Auxílio Moradia, Cesta de Benefícios, Concessão de Automóveis / Motorista, Concessão de Financiamento de Autos, Concessão de Combustíveis, Concessão de Manutenção de Autos, Educação – Empregados / Filhos / Material Escolar, Estacionamento, Financiamento para Casa Própria/Ajuda para Moradia, Pecúlio / Auxílio Funeral, Previdência Privada, Programa de Empréstimos, Promoções Sociais e Recreativas / Clube / Academia, Seguro de Vida em Grupo, Telefone Celular, Transporte, Uniforme, Viagens Pessoais, Vestuário - Ajuda)</t>
        </r>
      </text>
    </comment>
    <comment ref="CW1" authorId="4">
      <text>
        <r>
          <rPr>
            <sz val="10"/>
            <color indexed="81"/>
            <rFont val="Verdana"/>
            <family val="2"/>
          </rPr>
          <t xml:space="preserve">É o valor recolhido ao PIS/PASEP referente ao Faturamento.
</t>
        </r>
      </text>
    </comment>
  </commentList>
</comments>
</file>

<file path=xl/sharedStrings.xml><?xml version="1.0" encoding="utf-8"?>
<sst xmlns="http://schemas.openxmlformats.org/spreadsheetml/2006/main" count="4347" uniqueCount="312">
  <si>
    <t>cdempresa</t>
  </si>
  <si>
    <t>ArcelorMittal Longos</t>
  </si>
  <si>
    <t>ArcelorMittal Tubarão</t>
  </si>
  <si>
    <t>ArcelorMittal Vega</t>
  </si>
  <si>
    <t>Aperam</t>
  </si>
  <si>
    <t>CSP</t>
  </si>
  <si>
    <t>Gerdau</t>
  </si>
  <si>
    <t>Sinobras</t>
  </si>
  <si>
    <t>ThyssenKrupp</t>
  </si>
  <si>
    <t>Usiminas</t>
  </si>
  <si>
    <t>Vallourec</t>
  </si>
  <si>
    <t>Villares Metals</t>
  </si>
  <si>
    <t>Votorantim Siderurgia</t>
  </si>
  <si>
    <t>VSB</t>
  </si>
  <si>
    <t>CSN</t>
  </si>
  <si>
    <t>empresa</t>
  </si>
  <si>
    <t>MESES</t>
  </si>
  <si>
    <t>EFETIVO PRÓPRIO TOTAL</t>
  </si>
  <si>
    <t>EFETIVO PRÓPRIO EM EFETIVO EXERCÍCIO</t>
  </si>
  <si>
    <t>EFETIVO DE TERCEIROS</t>
  </si>
  <si>
    <t>ABSENTEÍSMO 
TOTAL DO 
EFETIVO PRÓPRIO</t>
  </si>
  <si>
    <t>CDDISCRI</t>
  </si>
  <si>
    <t>CDEMPRESA</t>
  </si>
  <si>
    <t>ANO</t>
  </si>
  <si>
    <t>CDMES</t>
  </si>
  <si>
    <t>TOTAL</t>
  </si>
  <si>
    <r>
      <t>*</t>
    </r>
    <r>
      <rPr>
        <sz val="10"/>
        <color indexed="8"/>
        <rFont val="Arial"/>
        <family val="2"/>
      </rPr>
      <t>Nota:</t>
    </r>
  </si>
  <si>
    <t>ARCELORMITTAL VEGA</t>
  </si>
  <si>
    <t>ARCELORMITTAL TUBARÃO</t>
  </si>
  <si>
    <t>2019</t>
  </si>
  <si>
    <t>02</t>
  </si>
  <si>
    <t>227</t>
  </si>
  <si>
    <t>228</t>
  </si>
  <si>
    <t>229</t>
  </si>
  <si>
    <t>230</t>
  </si>
  <si>
    <t>231</t>
  </si>
  <si>
    <t>USIMINAS</t>
  </si>
  <si>
    <t>03</t>
  </si>
  <si>
    <t>04</t>
  </si>
  <si>
    <t>VALLOUREC SOLUÇÕES TUBULARES</t>
  </si>
  <si>
    <t>VILLARES METALS</t>
  </si>
  <si>
    <t>06</t>
  </si>
  <si>
    <t>232</t>
  </si>
  <si>
    <t>APERAM</t>
  </si>
  <si>
    <t>ARCELORMITTAL SUL FLUMINENSE</t>
  </si>
  <si>
    <t>07</t>
  </si>
  <si>
    <t>GERDAU</t>
  </si>
  <si>
    <t>SINOBRAS</t>
  </si>
  <si>
    <t>08</t>
  </si>
  <si>
    <t>233</t>
  </si>
  <si>
    <t>TERNIUM</t>
  </si>
  <si>
    <t>ARCELORMITTAL LONGOS</t>
  </si>
  <si>
    <t>12</t>
  </si>
  <si>
    <t>13</t>
  </si>
  <si>
    <r>
      <t>*</t>
    </r>
    <r>
      <rPr>
        <sz val="10"/>
        <rFont val="Arial"/>
        <family val="2"/>
      </rPr>
      <t>Nota: Nota Explicativa sobre o dado informado no mês, esta informação não é obrigatória.</t>
    </r>
  </si>
  <si>
    <t>Empresa</t>
  </si>
  <si>
    <t>01</t>
  </si>
  <si>
    <t>05</t>
  </si>
  <si>
    <t>09</t>
  </si>
  <si>
    <t>10</t>
  </si>
  <si>
    <t>11</t>
  </si>
  <si>
    <t>2003</t>
  </si>
  <si>
    <t>111</t>
  </si>
  <si>
    <t>120</t>
  </si>
  <si>
    <t>ordem</t>
  </si>
  <si>
    <t>2</t>
  </si>
  <si>
    <t>3</t>
  </si>
  <si>
    <t>4</t>
  </si>
  <si>
    <t>5</t>
  </si>
  <si>
    <t>6</t>
  </si>
  <si>
    <t>7</t>
  </si>
  <si>
    <t>8</t>
  </si>
  <si>
    <t>9</t>
  </si>
  <si>
    <t>14</t>
  </si>
  <si>
    <t>1</t>
  </si>
  <si>
    <t>2020</t>
  </si>
  <si>
    <t>qtd</t>
  </si>
  <si>
    <t>15</t>
  </si>
  <si>
    <t>16</t>
  </si>
  <si>
    <t>17</t>
  </si>
  <si>
    <t>ano</t>
  </si>
  <si>
    <t>cdmes</t>
  </si>
  <si>
    <t>cdempreesa</t>
  </si>
  <si>
    <t>HORAS
POSSÍVEIS DE TRABALHO
(HPT)</t>
  </si>
  <si>
    <t>NÚMERO DE HORAS NORMAIS</t>
  </si>
  <si>
    <t>NÚMERO DE HORAS EXTRAS</t>
  </si>
  <si>
    <t>TOTAL DE HORAS TRABALHADAS</t>
  </si>
  <si>
    <t>ADMISSÕES</t>
  </si>
  <si>
    <t>DEMISSÕES</t>
  </si>
  <si>
    <t>GASTOS COM PESSOAL TOTAL (Salário Base+Adicionais+Benefícios+Encargos sem PIS/PASEP) (R$ Mil)</t>
  </si>
  <si>
    <t>INSS</t>
  </si>
  <si>
    <t>FGTS</t>
  </si>
  <si>
    <t>TOTAL DE DESPESA COM ENCARGOS (R$ Mil)</t>
  </si>
  <si>
    <t>DESPESA TOTAL COM BENEFÍCIOS (R$ Mil)</t>
  </si>
  <si>
    <t>PIS/PASEP
(R$ Mil)</t>
  </si>
  <si>
    <t>Mês</t>
  </si>
  <si>
    <t>Acum.</t>
  </si>
  <si>
    <t>222</t>
  </si>
  <si>
    <t>215</t>
  </si>
  <si>
    <t>220</t>
  </si>
  <si>
    <t>211</t>
  </si>
  <si>
    <t>212</t>
  </si>
  <si>
    <t>330</t>
  </si>
  <si>
    <t>221</t>
  </si>
  <si>
    <t>213</t>
  </si>
  <si>
    <t>331</t>
  </si>
  <si>
    <t>18</t>
  </si>
  <si>
    <t>209</t>
  </si>
  <si>
    <t>206</t>
  </si>
  <si>
    <t>19</t>
  </si>
  <si>
    <t>20</t>
  </si>
  <si>
    <t>21</t>
  </si>
  <si>
    <t>22</t>
  </si>
  <si>
    <t>23</t>
  </si>
  <si>
    <t>207</t>
  </si>
  <si>
    <t>QTD</t>
  </si>
  <si>
    <t>326</t>
  </si>
  <si>
    <t>ORDEM</t>
  </si>
  <si>
    <t>328</t>
  </si>
  <si>
    <t>329</t>
  </si>
  <si>
    <t>Produção (direto)</t>
  </si>
  <si>
    <t>Produção (indireto)</t>
  </si>
  <si>
    <t>Total</t>
  </si>
  <si>
    <t>acumulado</t>
  </si>
  <si>
    <t>Produção(direto)</t>
  </si>
  <si>
    <t>Produção(indireto)</t>
  </si>
  <si>
    <t>Expansão</t>
  </si>
  <si>
    <t>Horas não Trabalhadas (exceto férias e afastamento)</t>
  </si>
  <si>
    <t>Horas não Trabalhadas(exceto férias e afastamento acumulado</t>
  </si>
  <si>
    <t>Acumulado</t>
  </si>
  <si>
    <t>ABSENTEÍSMO</t>
  </si>
  <si>
    <t>POR DOENÇA PROFISSIONAL</t>
  </si>
  <si>
    <t>POR ACIDENTE DE TRABALHO</t>
  </si>
  <si>
    <t>POR CAUSA MÉDICA</t>
  </si>
  <si>
    <t>Nº de licenças totais ACUMULADO</t>
  </si>
  <si>
    <t>Horas perdidas total ACUMULADAS</t>
  </si>
  <si>
    <t>% Absenteísmo</t>
  </si>
  <si>
    <r>
      <t>%
Absenteísmo</t>
    </r>
    <r>
      <rPr>
        <b/>
        <sz val="8"/>
        <color indexed="13"/>
        <rFont val="Verdana"/>
        <family val="2"/>
      </rPr>
      <t xml:space="preserve"> ACUMULADO</t>
    </r>
  </si>
  <si>
    <t>Nº de Licenças</t>
  </si>
  <si>
    <t>Nº de Licenças ACUMULADO</t>
  </si>
  <si>
    <t>%
Licença por Doença Profissional/Licenças Totais</t>
  </si>
  <si>
    <r>
      <t xml:space="preserve">%
Licença por Doença Profissional/Licenças Totais 
</t>
    </r>
    <r>
      <rPr>
        <b/>
        <sz val="8"/>
        <color indexed="13"/>
        <rFont val="Verdana"/>
        <family val="2"/>
      </rPr>
      <t>ACUMULADO</t>
    </r>
  </si>
  <si>
    <t>Horas perdidas ACUMULADO</t>
  </si>
  <si>
    <r>
      <t>% Absenteísmo</t>
    </r>
    <r>
      <rPr>
        <b/>
        <sz val="8"/>
        <color indexed="13"/>
        <rFont val="Verdana"/>
        <family val="2"/>
      </rPr>
      <t xml:space="preserve"> ACUMULADO</t>
    </r>
  </si>
  <si>
    <t>% de Licenças por Acidente do Trabalho/Licenças Totais</t>
  </si>
  <si>
    <r>
      <t>% de Licenças por Acidente do Trabalho/Licenças Totais</t>
    </r>
    <r>
      <rPr>
        <b/>
        <sz val="8"/>
        <color indexed="13"/>
        <rFont val="Verdana"/>
        <family val="2"/>
      </rPr>
      <t xml:space="preserve"> ACUMULADO</t>
    </r>
  </si>
  <si>
    <t xml:space="preserve">Horas perdidas </t>
  </si>
  <si>
    <t>% de Licenças por causa médica/Licenças Totais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</si>
  <si>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</si>
  <si>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</si>
  <si>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</si>
  <si>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</si>
  <si>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</si>
  <si>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</si>
  <si>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</si>
  <si>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</si>
  <si>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</si>
  <si>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</si>
  <si>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</si>
  <si>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246</t>
  </si>
  <si>
    <t>247</t>
  </si>
  <si>
    <t>status</t>
  </si>
  <si>
    <t>R</t>
  </si>
  <si>
    <t>510</t>
  </si>
  <si>
    <t>32</t>
  </si>
  <si>
    <t>Total de licenças</t>
  </si>
  <si>
    <t>Total Horas Perdidas</t>
  </si>
  <si>
    <t>511</t>
  </si>
  <si>
    <t>33</t>
  </si>
  <si>
    <t>Absenteísmo</t>
  </si>
  <si>
    <r>
      <t>Absenteísmo</t>
    </r>
    <r>
      <rPr>
        <b/>
        <sz val="8"/>
        <color indexed="13"/>
        <rFont val="Verdana"/>
        <family val="2"/>
      </rPr>
      <t xml:space="preserve"> ACUMULADO</t>
    </r>
  </si>
  <si>
    <t>513</t>
  </si>
  <si>
    <t>35</t>
  </si>
  <si>
    <t>Horas Perdidas</t>
  </si>
  <si>
    <t>514</t>
  </si>
  <si>
    <t>36</t>
  </si>
  <si>
    <t>39</t>
  </si>
  <si>
    <t>519</t>
  </si>
  <si>
    <t>520</t>
  </si>
  <si>
    <t>42</t>
  </si>
  <si>
    <t>EMPRESA</t>
  </si>
  <si>
    <t>% EMPREGADOS AFASTADOS</t>
  </si>
  <si>
    <t>ABSENTEÍSMO TOTAL (HORAS)</t>
  </si>
  <si>
    <t>FREQUÊNCIA</t>
  </si>
  <si>
    <t>GRAVIDADE</t>
  </si>
  <si>
    <t>NÚMERO DE EMPREGADOS AFASTADOS PELO INSS</t>
  </si>
  <si>
    <t>TAXA</t>
  </si>
  <si>
    <r>
      <t xml:space="preserve">TAXA </t>
    </r>
    <r>
      <rPr>
        <b/>
        <sz val="8"/>
        <color indexed="13"/>
        <rFont val="Verdana"/>
        <family val="2"/>
      </rPr>
      <t>ACUMULADA</t>
    </r>
  </si>
  <si>
    <t>HORAS PERDIDAS</t>
  </si>
  <si>
    <t>HORAS POSSÍVEIS DE TRABALHO</t>
  </si>
  <si>
    <t>%</t>
  </si>
  <si>
    <r>
      <t>%</t>
    </r>
    <r>
      <rPr>
        <b/>
        <sz val="12"/>
        <color indexed="13"/>
        <rFont val="Verdana"/>
        <family val="2"/>
      </rPr>
      <t xml:space="preserve"> </t>
    </r>
    <r>
      <rPr>
        <b/>
        <sz val="8"/>
        <color indexed="13"/>
        <rFont val="Verdana"/>
        <family val="2"/>
      </rPr>
      <t>ACUMULADO</t>
    </r>
  </si>
  <si>
    <t>HORAS POSSÍVES DE TRABALHO</t>
  </si>
  <si>
    <r>
      <t>TAXA</t>
    </r>
    <r>
      <rPr>
        <b/>
        <sz val="8"/>
        <color indexed="13"/>
        <rFont val="Verdana"/>
        <family val="2"/>
      </rPr>
      <t xml:space="preserve"> ACUMULADO</t>
    </r>
  </si>
  <si>
    <t>HORAS PERDIDAS DOS EMPREGADOS AFASTADOS PELO INSS</t>
  </si>
  <si>
    <r>
      <t xml:space="preserve">TAXA </t>
    </r>
    <r>
      <rPr>
        <b/>
        <sz val="8"/>
        <color indexed="13"/>
        <rFont val="Verdana"/>
        <family val="2"/>
      </rPr>
      <t>ACUMULADO</t>
    </r>
  </si>
  <si>
    <t>251</t>
  </si>
  <si>
    <t>250</t>
  </si>
  <si>
    <t>261</t>
  </si>
  <si>
    <t>260</t>
  </si>
  <si>
    <t>262</t>
  </si>
  <si>
    <t>263</t>
  </si>
  <si>
    <t>264</t>
  </si>
  <si>
    <t>265</t>
  </si>
  <si>
    <t>266</t>
  </si>
  <si>
    <t>610</t>
  </si>
  <si>
    <t>45</t>
  </si>
  <si>
    <t>611</t>
  </si>
  <si>
    <t>46</t>
  </si>
  <si>
    <r>
      <t>%</t>
    </r>
    <r>
      <rPr>
        <b/>
        <sz val="8"/>
        <color indexed="9"/>
        <rFont val="Verdana"/>
        <family val="2"/>
      </rPr>
      <t xml:space="preserve">
</t>
    </r>
    <r>
      <rPr>
        <b/>
        <sz val="8"/>
        <color indexed="13"/>
        <rFont val="Verdana"/>
        <family val="2"/>
      </rPr>
      <t>ACUMULADO</t>
    </r>
  </si>
  <si>
    <r>
      <t>TAXA</t>
    </r>
    <r>
      <rPr>
        <b/>
        <sz val="8"/>
        <color indexed="13"/>
        <rFont val="Verdana"/>
        <family val="2"/>
      </rPr>
      <t xml:space="preserve"> ACUMULADA</t>
    </r>
  </si>
  <si>
    <t>271</t>
  </si>
  <si>
    <t>272</t>
  </si>
  <si>
    <t>273</t>
  </si>
  <si>
    <t>274</t>
  </si>
  <si>
    <t>275</t>
  </si>
  <si>
    <t>276</t>
  </si>
  <si>
    <t>277</t>
  </si>
  <si>
    <t>278</t>
  </si>
  <si>
    <t>614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</si>
  <si>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</si>
  <si>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</si>
  <si>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</si>
  <si>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</si>
  <si>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</si>
  <si>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</si>
  <si>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</si>
  <si>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</si>
  <si>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</si>
  <si>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</si>
  <si>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</si>
  <si>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51</t>
  </si>
  <si>
    <t>52</t>
  </si>
  <si>
    <t>615</t>
  </si>
  <si>
    <t>ACIDENTES COM EFETIVO PRÓPRIO TOTAL</t>
  </si>
  <si>
    <t>TAXAS</t>
  </si>
  <si>
    <t>TRABALHO</t>
  </si>
  <si>
    <t>TRAJETO</t>
  </si>
  <si>
    <t>Nº DE DIAS SEM ACIDENTE (excluido trajeto)</t>
  </si>
  <si>
    <t>DIAS PERDIDOS (excluido trajeto)</t>
  </si>
  <si>
    <t>DIAS DEBITADOS (excluido trajeto)</t>
  </si>
  <si>
    <t>CPT</t>
  </si>
  <si>
    <t>SPT</t>
  </si>
  <si>
    <t>FATAIS</t>
  </si>
  <si>
    <t>FREQ.GERAL (CPT+SPT +FATAIS)</t>
  </si>
  <si>
    <t>FREQUÊNCIA (CPT)</t>
  </si>
  <si>
    <t>FREQUÊNCIA (SPT)</t>
  </si>
  <si>
    <t>344</t>
  </si>
  <si>
    <t>343</t>
  </si>
  <si>
    <t>345</t>
  </si>
  <si>
    <t>57</t>
  </si>
  <si>
    <t>712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</si>
  <si>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</si>
  <si>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</si>
  <si>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</si>
  <si>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</si>
  <si>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</si>
  <si>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</si>
  <si>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</si>
  <si>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</si>
  <si>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</si>
  <si>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</si>
  <si>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</si>
  <si>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</si>
  <si>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713</t>
  </si>
  <si>
    <t>715</t>
  </si>
  <si>
    <t>716</t>
  </si>
  <si>
    <t>717</t>
  </si>
  <si>
    <t>726</t>
  </si>
  <si>
    <t>ACUM</t>
  </si>
  <si>
    <t>719</t>
  </si>
  <si>
    <t>720</t>
  </si>
  <si>
    <r>
      <t xml:space="preserve">TOTAL DE HORAS TRABALHADAS DE </t>
    </r>
    <r>
      <rPr>
        <b/>
        <u/>
        <sz val="8"/>
        <color indexed="9"/>
        <rFont val="Verdana"/>
        <family val="2"/>
      </rPr>
      <t>TERCEIROS</t>
    </r>
  </si>
  <si>
    <t>ACIDENTES DE TERCEIROS</t>
  </si>
  <si>
    <r>
      <t xml:space="preserve">Nº DE DIAS SEM ACIDENTE COM </t>
    </r>
    <r>
      <rPr>
        <b/>
        <u/>
        <sz val="8"/>
        <color indexed="9"/>
        <rFont val="Verdana"/>
        <family val="2"/>
      </rPr>
      <t>TERCEIROS (excluido trajeto)</t>
    </r>
  </si>
  <si>
    <t>FREQ.GERAL (CPT+SPT + FATAIS)</t>
  </si>
  <si>
    <t>360</t>
  </si>
  <si>
    <t>361</t>
  </si>
  <si>
    <t>359</t>
  </si>
  <si>
    <t xml:space="preserve">CSP </t>
  </si>
  <si>
    <t>362</t>
  </si>
  <si>
    <t>EFETIVA</t>
  </si>
  <si>
    <t>811</t>
  </si>
  <si>
    <t>73</t>
  </si>
  <si>
    <t>812</t>
  </si>
  <si>
    <t>74</t>
  </si>
  <si>
    <t>75</t>
  </si>
  <si>
    <t>813</t>
  </si>
  <si>
    <t>815</t>
  </si>
  <si>
    <t>816</t>
  </si>
  <si>
    <t>817</t>
  </si>
  <si>
    <t>819</t>
  </si>
  <si>
    <t>820</t>
  </si>
  <si>
    <t>826</t>
  </si>
  <si>
    <t>24</t>
  </si>
  <si>
    <t>DIAS NÃO TRABALHADOS exceto férias e considerando todos os afastamentos</t>
  </si>
  <si>
    <t>HORAS NÃO TRABALHADAS exceto férias e os afastamentos do INSS superiores a 6 meses</t>
  </si>
  <si>
    <t>25</t>
  </si>
  <si>
    <t>210</t>
  </si>
  <si>
    <t>214</t>
  </si>
  <si>
    <t>216</t>
  </si>
  <si>
    <t>217</t>
  </si>
  <si>
    <t>218</t>
  </si>
  <si>
    <t>219</t>
  </si>
  <si>
    <t>varchar(11) NULL</t>
  </si>
  <si>
    <t>varchar(4) NULL</t>
  </si>
  <si>
    <t>varchar(2) NULL</t>
  </si>
  <si>
    <t>varchar(30) NULL</t>
  </si>
  <si>
    <t>int(10) NULL</t>
  </si>
  <si>
    <t>char(1) NULL</t>
  </si>
  <si>
    <t>Campo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</si>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</sst>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1"/>
      <name val="Verdana"/>
      <family val="2"/>
    </font>
    <font>
      <sz val="8"/>
      <color indexed="81"/>
      <name val="Verdana"/>
      <family val="2"/>
    </font>
    <font>
      <sz val="10"/>
      <color indexed="81"/>
      <name val="Verdana"/>
      <family val="2"/>
    </font>
    <font>
      <b/>
      <sz val="8"/>
      <color indexed="13"/>
      <name val="Verdana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u/>
      <sz val="8"/>
      <color indexed="9"/>
      <name val="Verdana"/>
      <family val="2"/>
    </font>
    <font>
      <sz val="12"/>
      <name val="Arial"/>
      <family val="2"/>
    </font>
    <font>
      <b/>
      <sz val="12"/>
      <color indexed="9"/>
      <name val="Verdana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2"/>
      <color indexed="13"/>
      <name val="Verdana"/>
      <family val="2"/>
    </font>
    <font>
      <b/>
      <sz val="8"/>
      <color indexed="13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2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24"/>
      </patternFill>
    </fill>
    <fill>
      <patternFill patternType="solid">
        <fgColor theme="6" tint="0.59999389629810485"/>
        <bgColor indexed="2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7" tint="0.39997558519241921"/>
        <bgColor indexed="24"/>
      </patternFill>
    </fill>
    <fill>
      <patternFill patternType="solid">
        <fgColor theme="8" tint="0.79998168889431442"/>
        <bgColor indexed="24"/>
      </patternFill>
    </fill>
    <fill>
      <patternFill patternType="solid">
        <fgColor theme="7" tint="-0.249977111117893"/>
        <bgColor indexed="24"/>
      </patternFill>
    </fill>
    <fill>
      <patternFill patternType="solid">
        <fgColor rgb="FF7030A0"/>
        <bgColor indexed="2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2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22"/>
      </right>
      <top style="thin">
        <color indexed="22"/>
      </top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5">
    <xf numFmtId="0" fontId="0" fillId="0" borderId="0" xfId="0"/>
    <xf numFmtId="49" fontId="0" fillId="0" borderId="10" xfId="0" applyNumberFormat="1" applyBorder="1" applyAlignment="1">
      <alignment horizontal="left"/>
    </xf>
    <xf numFmtId="0" fontId="19" fillId="36" borderId="0" xfId="42" applyFill="1" applyAlignment="1"/>
    <xf numFmtId="0" fontId="19" fillId="36" borderId="0" xfId="42" applyFill="1"/>
    <xf numFmtId="0" fontId="19" fillId="0" borderId="0" xfId="42"/>
    <xf numFmtId="0" fontId="19" fillId="36" borderId="0" xfId="42" applyFont="1" applyFill="1"/>
    <xf numFmtId="0" fontId="0" fillId="0" borderId="0" xfId="0"/>
    <xf numFmtId="0" fontId="0" fillId="0" borderId="10" xfId="0" applyBorder="1"/>
    <xf numFmtId="49" fontId="0" fillId="0" borderId="0" xfId="0" applyNumberFormat="1" applyFill="1" applyBorder="1"/>
    <xf numFmtId="0" fontId="0" fillId="0" borderId="0" xfId="0" applyFill="1" applyBorder="1"/>
    <xf numFmtId="0" fontId="18" fillId="33" borderId="10" xfId="0" applyFont="1" applyFill="1" applyBorder="1" applyAlignment="1">
      <alignment vertical="center"/>
    </xf>
    <xf numFmtId="49" fontId="0" fillId="0" borderId="10" xfId="0" applyNumberFormat="1" applyBorder="1" applyAlignment="1">
      <alignment horizontal="left" vertical="center"/>
    </xf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3" fontId="25" fillId="0" borderId="16" xfId="42" applyNumberFormat="1" applyFont="1" applyBorder="1" applyAlignment="1" applyProtection="1">
      <alignment horizontal="center"/>
    </xf>
    <xf numFmtId="49" fontId="25" fillId="0" borderId="16" xfId="42" quotePrefix="1" applyNumberFormat="1" applyFont="1" applyBorder="1" applyAlignment="1" applyProtection="1">
      <alignment horizontal="left"/>
    </xf>
    <xf numFmtId="4" fontId="25" fillId="0" borderId="16" xfId="42" applyNumberFormat="1" applyFont="1" applyBorder="1" applyAlignment="1" applyProtection="1"/>
    <xf numFmtId="0" fontId="23" fillId="37" borderId="23" xfId="42" applyFont="1" applyFill="1" applyBorder="1" applyAlignment="1">
      <alignment horizontal="center" vertical="center" wrapText="1"/>
    </xf>
    <xf numFmtId="3" fontId="25" fillId="0" borderId="16" xfId="42" quotePrefix="1" applyNumberFormat="1" applyFont="1" applyBorder="1" applyAlignment="1" applyProtection="1">
      <alignment horizontal="left"/>
    </xf>
    <xf numFmtId="4" fontId="25" fillId="0" borderId="16" xfId="43" applyNumberFormat="1" applyFont="1" applyBorder="1" applyAlignment="1" applyProtection="1"/>
    <xf numFmtId="49" fontId="25" fillId="0" borderId="19" xfId="42" applyNumberFormat="1" applyFont="1" applyBorder="1" applyAlignment="1" applyProtection="1"/>
    <xf numFmtId="49" fontId="25" fillId="0" borderId="19" xfId="42" quotePrefix="1" applyNumberFormat="1" applyFont="1" applyBorder="1" applyAlignment="1" applyProtection="1"/>
    <xf numFmtId="3" fontId="25" fillId="0" borderId="19" xfId="42" applyNumberFormat="1" applyFont="1" applyBorder="1" applyAlignment="1" applyProtection="1">
      <alignment horizontal="center"/>
    </xf>
    <xf numFmtId="4" fontId="25" fillId="0" borderId="19" xfId="42" applyNumberFormat="1" applyFont="1" applyBorder="1" applyAlignment="1" applyProtection="1"/>
    <xf numFmtId="49" fontId="25" fillId="0" borderId="19" xfId="42" applyNumberFormat="1" applyFont="1" applyBorder="1" applyAlignment="1" applyProtection="1">
      <alignment horizontal="left"/>
    </xf>
    <xf numFmtId="4" fontId="25" fillId="0" borderId="19" xfId="43" applyNumberFormat="1" applyFont="1" applyBorder="1" applyAlignment="1" applyProtection="1"/>
    <xf numFmtId="49" fontId="24" fillId="0" borderId="29" xfId="42" applyNumberFormat="1" applyFont="1" applyBorder="1" applyAlignment="1" applyProtection="1">
      <alignment horizontal="center" vertical="center"/>
    </xf>
    <xf numFmtId="49" fontId="24" fillId="0" borderId="29" xfId="42" quotePrefix="1" applyNumberFormat="1" applyFont="1" applyBorder="1" applyAlignment="1" applyProtection="1">
      <alignment horizontal="center" vertical="center"/>
    </xf>
    <xf numFmtId="4" fontId="24" fillId="0" borderId="29" xfId="43" applyNumberFormat="1" applyFont="1" applyBorder="1" applyAlignment="1" applyProtection="1">
      <alignment horizontal="right" vertical="center"/>
    </xf>
    <xf numFmtId="4" fontId="24" fillId="0" borderId="29" xfId="42" applyNumberFormat="1" applyFont="1" applyBorder="1" applyAlignment="1" applyProtection="1">
      <alignment horizontal="right" vertical="center"/>
    </xf>
    <xf numFmtId="4" fontId="24" fillId="0" borderId="29" xfId="42" applyNumberFormat="1" applyFont="1" applyBorder="1" applyAlignment="1" applyProtection="1">
      <alignment vertical="center"/>
    </xf>
    <xf numFmtId="4" fontId="24" fillId="0" borderId="29" xfId="43" applyNumberFormat="1" applyFont="1" applyBorder="1" applyAlignment="1" applyProtection="1">
      <alignment vertical="center"/>
    </xf>
    <xf numFmtId="0" fontId="24" fillId="0" borderId="16" xfId="42" applyFont="1" applyBorder="1" applyAlignment="1" applyProtection="1">
      <alignment horizontal="center" vertical="center"/>
    </xf>
    <xf numFmtId="0" fontId="25" fillId="0" borderId="16" xfId="42" applyFont="1" applyBorder="1" applyAlignment="1" applyProtection="1">
      <alignment horizontal="center"/>
    </xf>
    <xf numFmtId="0" fontId="25" fillId="0" borderId="19" xfId="42" applyFont="1" applyBorder="1" applyAlignment="1" applyProtection="1">
      <alignment horizontal="center"/>
    </xf>
    <xf numFmtId="0" fontId="38" fillId="36" borderId="32" xfId="42" applyFont="1" applyFill="1" applyBorder="1" applyAlignment="1" applyProtection="1">
      <alignment horizontal="center" vertical="center"/>
    </xf>
    <xf numFmtId="0" fontId="32" fillId="36" borderId="29" xfId="42" applyFont="1" applyFill="1" applyBorder="1" applyAlignment="1" applyProtection="1">
      <alignment horizontal="center" vertical="center"/>
    </xf>
    <xf numFmtId="3" fontId="38" fillId="36" borderId="29" xfId="42" applyNumberFormat="1" applyFont="1" applyFill="1" applyBorder="1" applyAlignment="1" applyProtection="1">
      <alignment horizontal="center" vertical="center"/>
    </xf>
    <xf numFmtId="0" fontId="38" fillId="36" borderId="29" xfId="42" applyFont="1" applyFill="1" applyBorder="1" applyAlignment="1" applyProtection="1">
      <alignment horizontal="center" vertical="center"/>
    </xf>
    <xf numFmtId="0" fontId="24" fillId="0" borderId="34" xfId="42" applyFont="1" applyBorder="1" applyAlignment="1" applyProtection="1">
      <alignment horizontal="center" vertical="center"/>
    </xf>
    <xf numFmtId="49" fontId="25" fillId="0" borderId="18" xfId="42" applyNumberFormat="1" applyFont="1" applyBorder="1" applyAlignment="1" applyProtection="1"/>
    <xf numFmtId="49" fontId="25" fillId="0" borderId="18" xfId="42" quotePrefix="1" applyNumberFormat="1" applyFont="1" applyBorder="1" applyAlignment="1" applyProtection="1"/>
    <xf numFmtId="49" fontId="25" fillId="0" borderId="18" xfId="42" applyNumberFormat="1" applyFont="1" applyBorder="1" applyAlignment="1" applyProtection="1">
      <alignment horizontal="left"/>
    </xf>
    <xf numFmtId="0" fontId="23" fillId="37" borderId="26" xfId="42" applyFont="1" applyFill="1" applyBorder="1" applyAlignment="1">
      <alignment horizontal="center" vertical="center" wrapText="1"/>
    </xf>
    <xf numFmtId="0" fontId="19" fillId="0" borderId="27" xfId="42" applyBorder="1" applyAlignment="1">
      <alignment horizontal="center" vertical="center" wrapText="1"/>
    </xf>
    <xf numFmtId="0" fontId="23" fillId="37" borderId="18" xfId="42" applyFont="1" applyFill="1" applyBorder="1" applyAlignment="1">
      <alignment horizontal="center" vertical="center" wrapText="1"/>
    </xf>
    <xf numFmtId="0" fontId="23" fillId="37" borderId="24" xfId="42" applyFont="1" applyFill="1" applyBorder="1" applyAlignment="1">
      <alignment horizontal="center" vertical="center" wrapText="1"/>
    </xf>
    <xf numFmtId="0" fontId="23" fillId="37" borderId="31" xfId="42" applyFont="1" applyFill="1" applyBorder="1" applyAlignment="1">
      <alignment horizontal="center" vertical="center" wrapText="1"/>
    </xf>
    <xf numFmtId="0" fontId="23" fillId="37" borderId="25" xfId="42" applyFont="1" applyFill="1" applyBorder="1" applyAlignment="1">
      <alignment horizontal="center" vertical="center" wrapText="1"/>
    </xf>
    <xf numFmtId="0" fontId="23" fillId="37" borderId="23" xfId="42" applyFont="1" applyFill="1" applyBorder="1" applyAlignment="1">
      <alignment horizontal="center" vertical="center" wrapText="1"/>
    </xf>
    <xf numFmtId="0" fontId="23" fillId="37" borderId="0" xfId="42" applyFont="1" applyFill="1" applyBorder="1" applyAlignment="1">
      <alignment horizontal="center" vertical="center" wrapText="1"/>
    </xf>
    <xf numFmtId="0" fontId="19" fillId="0" borderId="0" xfId="42" applyBorder="1" applyAlignment="1">
      <alignment horizontal="center" vertical="center" wrapText="1"/>
    </xf>
    <xf numFmtId="0" fontId="19" fillId="0" borderId="0" xfId="42" applyAlignment="1">
      <alignment horizontal="center" vertical="center" wrapText="1"/>
    </xf>
    <xf numFmtId="0" fontId="24" fillId="37" borderId="20" xfId="42" applyFont="1" applyFill="1" applyBorder="1" applyAlignment="1">
      <alignment horizontal="center" vertical="center" wrapText="1"/>
    </xf>
    <xf numFmtId="0" fontId="24" fillId="37" borderId="26" xfId="42" applyFont="1" applyFill="1" applyBorder="1" applyAlignment="1">
      <alignment horizontal="center" vertical="center" wrapText="1"/>
    </xf>
    <xf numFmtId="49" fontId="25" fillId="0" borderId="28" xfId="42" applyNumberFormat="1" applyFont="1" applyBorder="1" applyAlignment="1" applyProtection="1"/>
    <xf numFmtId="49" fontId="25" fillId="0" borderId="10" xfId="42" applyNumberFormat="1" applyFont="1" applyBorder="1" applyAlignment="1" applyProtection="1">
      <alignment vertical="center"/>
    </xf>
    <xf numFmtId="49" fontId="25" fillId="0" borderId="21" xfId="42" quotePrefix="1" applyNumberFormat="1" applyFont="1" applyBorder="1" applyAlignment="1" applyProtection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25" fillId="0" borderId="0" xfId="42" applyNumberFormat="1" applyFont="1" applyBorder="1" applyAlignment="1" applyProtection="1">
      <alignment vertical="center"/>
    </xf>
    <xf numFmtId="0" fontId="24" fillId="40" borderId="20" xfId="42" applyFont="1" applyFill="1" applyBorder="1" applyAlignment="1">
      <alignment horizontal="center" vertical="center" wrapText="1"/>
    </xf>
    <xf numFmtId="0" fontId="24" fillId="40" borderId="24" xfId="42" applyFont="1" applyFill="1" applyBorder="1" applyAlignment="1">
      <alignment horizontal="center" vertical="center" wrapText="1"/>
    </xf>
    <xf numFmtId="0" fontId="24" fillId="40" borderId="20" xfId="42" applyFont="1" applyFill="1" applyBorder="1" applyAlignment="1" applyProtection="1">
      <alignment horizontal="center" vertical="center" wrapText="1"/>
    </xf>
    <xf numFmtId="0" fontId="24" fillId="37" borderId="19" xfId="42" applyFont="1" applyFill="1" applyBorder="1" applyAlignment="1">
      <alignment horizontal="center" vertical="center" wrapText="1"/>
    </xf>
    <xf numFmtId="0" fontId="22" fillId="36" borderId="0" xfId="0" applyFont="1" applyFill="1"/>
    <xf numFmtId="0" fontId="23" fillId="37" borderId="24" xfId="0" applyFont="1" applyFill="1" applyBorder="1" applyAlignment="1">
      <alignment horizontal="center" vertical="center" wrapText="1"/>
    </xf>
    <xf numFmtId="0" fontId="23" fillId="37" borderId="31" xfId="0" applyFont="1" applyFill="1" applyBorder="1" applyAlignment="1">
      <alignment horizontal="center" vertical="center" wrapText="1"/>
    </xf>
    <xf numFmtId="0" fontId="23" fillId="37" borderId="25" xfId="0" applyFont="1" applyFill="1" applyBorder="1" applyAlignment="1">
      <alignment horizontal="center" vertical="center" wrapText="1"/>
    </xf>
    <xf numFmtId="0" fontId="23" fillId="37" borderId="2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horizontal="center" vertical="center" wrapText="1"/>
    </xf>
    <xf numFmtId="0" fontId="23" fillId="37" borderId="22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0" fontId="23" fillId="37" borderId="22" xfId="0" applyFont="1" applyFill="1" applyBorder="1" applyAlignment="1">
      <alignment horizontal="center" vertical="center" wrapText="1"/>
    </xf>
    <xf numFmtId="0" fontId="23" fillId="37" borderId="28" xfId="0" applyFont="1" applyFill="1" applyBorder="1" applyAlignment="1">
      <alignment horizontal="center" vertical="center" wrapText="1"/>
    </xf>
    <xf numFmtId="0" fontId="23" fillId="37" borderId="28" xfId="0" applyFont="1" applyFill="1" applyBorder="1" applyAlignment="1">
      <alignment horizontal="center" vertical="center" wrapText="1"/>
    </xf>
    <xf numFmtId="0" fontId="23" fillId="37" borderId="24" xfId="0" applyFont="1" applyFill="1" applyBorder="1" applyAlignment="1">
      <alignment horizontal="center" vertical="center" wrapText="1"/>
    </xf>
    <xf numFmtId="0" fontId="23" fillId="37" borderId="31" xfId="0" applyFont="1" applyFill="1" applyBorder="1" applyAlignment="1">
      <alignment horizontal="center" vertical="center" wrapText="1"/>
    </xf>
    <xf numFmtId="0" fontId="23" fillId="37" borderId="2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2" fillId="0" borderId="0" xfId="0" applyFont="1"/>
    <xf numFmtId="0" fontId="24" fillId="0" borderId="16" xfId="0" applyFont="1" applyBorder="1" applyAlignment="1" applyProtection="1">
      <alignment horizontal="center" vertical="center"/>
    </xf>
    <xf numFmtId="49" fontId="25" fillId="0" borderId="16" xfId="0" applyNumberFormat="1" applyFont="1" applyBorder="1" applyAlignment="1" applyProtection="1">
      <alignment horizontal="left"/>
    </xf>
    <xf numFmtId="49" fontId="25" fillId="0" borderId="16" xfId="0" applyNumberFormat="1" applyFont="1" applyBorder="1" applyAlignment="1" applyProtection="1"/>
    <xf numFmtId="49" fontId="25" fillId="0" borderId="16" xfId="0" quotePrefix="1" applyNumberFormat="1" applyFont="1" applyBorder="1" applyAlignment="1" applyProtection="1"/>
    <xf numFmtId="3" fontId="25" fillId="0" borderId="16" xfId="0" applyNumberFormat="1" applyFont="1" applyBorder="1" applyAlignment="1" applyProtection="1">
      <alignment horizontal="center" vertical="center"/>
    </xf>
    <xf numFmtId="3" fontId="25" fillId="39" borderId="16" xfId="0" applyNumberFormat="1" applyFont="1" applyFill="1" applyBorder="1" applyAlignment="1" applyProtection="1">
      <alignment horizontal="center" vertical="center"/>
    </xf>
    <xf numFmtId="3" fontId="25" fillId="0" borderId="16" xfId="0" applyNumberFormat="1" applyFont="1" applyFill="1" applyBorder="1" applyAlignment="1" applyProtection="1">
      <alignment horizontal="center" vertical="center"/>
    </xf>
    <xf numFmtId="49" fontId="25" fillId="0" borderId="16" xfId="0" quotePrefix="1" applyNumberFormat="1" applyFont="1" applyBorder="1" applyAlignment="1" applyProtection="1">
      <alignment horizontal="left"/>
    </xf>
    <xf numFmtId="3" fontId="25" fillId="0" borderId="16" xfId="0" applyNumberFormat="1" applyFont="1" applyBorder="1" applyAlignment="1" applyProtection="1">
      <alignment horizontal="center" vertical="center"/>
      <protection locked="0"/>
    </xf>
    <xf numFmtId="0" fontId="22" fillId="36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4" fillId="0" borderId="16" xfId="0" applyFont="1" applyFill="1" applyBorder="1" applyAlignment="1" applyProtection="1">
      <alignment horizontal="center" vertical="center"/>
    </xf>
    <xf numFmtId="49" fontId="25" fillId="0" borderId="16" xfId="0" applyNumberFormat="1" applyFont="1" applyFill="1" applyBorder="1" applyAlignment="1" applyProtection="1">
      <alignment horizontal="left"/>
    </xf>
    <xf numFmtId="49" fontId="25" fillId="0" borderId="16" xfId="0" applyNumberFormat="1" applyFont="1" applyFill="1" applyBorder="1" applyAlignment="1" applyProtection="1"/>
    <xf numFmtId="49" fontId="25" fillId="0" borderId="16" xfId="0" quotePrefix="1" applyNumberFormat="1" applyFont="1" applyFill="1" applyBorder="1" applyAlignment="1" applyProtection="1"/>
    <xf numFmtId="49" fontId="25" fillId="0" borderId="16" xfId="0" quotePrefix="1" applyNumberFormat="1" applyFont="1" applyFill="1" applyBorder="1" applyAlignment="1" applyProtection="1">
      <alignment horizontal="left"/>
    </xf>
    <xf numFmtId="3" fontId="25" fillId="0" borderId="16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>
      <alignment vertical="center"/>
    </xf>
    <xf numFmtId="49" fontId="25" fillId="0" borderId="19" xfId="0" applyNumberFormat="1" applyFont="1" applyBorder="1" applyAlignment="1" applyProtection="1">
      <alignment horizontal="left"/>
    </xf>
    <xf numFmtId="49" fontId="25" fillId="0" borderId="19" xfId="0" applyNumberFormat="1" applyFont="1" applyBorder="1" applyAlignment="1" applyProtection="1"/>
    <xf numFmtId="49" fontId="25" fillId="0" borderId="19" xfId="0" quotePrefix="1" applyNumberFormat="1" applyFont="1" applyBorder="1" applyAlignment="1" applyProtection="1"/>
    <xf numFmtId="3" fontId="25" fillId="0" borderId="19" xfId="0" applyNumberFormat="1" applyFont="1" applyBorder="1" applyAlignment="1" applyProtection="1">
      <alignment horizontal="center" vertical="center"/>
    </xf>
    <xf numFmtId="49" fontId="25" fillId="0" borderId="19" xfId="0" quotePrefix="1" applyNumberFormat="1" applyFont="1" applyBorder="1" applyAlignment="1" applyProtection="1">
      <alignment horizontal="left"/>
    </xf>
    <xf numFmtId="3" fontId="25" fillId="0" borderId="19" xfId="0" applyNumberFormat="1" applyFont="1" applyFill="1" applyBorder="1" applyAlignment="1" applyProtection="1">
      <alignment horizontal="center" vertical="center"/>
    </xf>
    <xf numFmtId="3" fontId="25" fillId="0" borderId="19" xfId="0" applyNumberFormat="1" applyFont="1" applyBorder="1" applyAlignment="1" applyProtection="1">
      <alignment horizontal="center" vertical="center"/>
      <protection locked="0"/>
    </xf>
    <xf numFmtId="0" fontId="24" fillId="0" borderId="34" xfId="0" applyFont="1" applyBorder="1" applyAlignment="1" applyProtection="1">
      <alignment horizontal="center" vertical="center"/>
    </xf>
    <xf numFmtId="49" fontId="25" fillId="0" borderId="18" xfId="0" applyNumberFormat="1" applyFont="1" applyBorder="1" applyAlignment="1" applyProtection="1">
      <alignment horizontal="left"/>
    </xf>
    <xf numFmtId="49" fontId="25" fillId="0" borderId="18" xfId="0" applyNumberFormat="1" applyFont="1" applyBorder="1" applyAlignment="1" applyProtection="1"/>
    <xf numFmtId="49" fontId="25" fillId="0" borderId="18" xfId="0" quotePrefix="1" applyNumberFormat="1" applyFont="1" applyBorder="1" applyAlignment="1" applyProtection="1"/>
    <xf numFmtId="49" fontId="25" fillId="0" borderId="18" xfId="0" quotePrefix="1" applyNumberFormat="1" applyFont="1" applyBorder="1" applyAlignment="1" applyProtection="1">
      <alignment horizontal="left"/>
    </xf>
    <xf numFmtId="3" fontId="25" fillId="0" borderId="18" xfId="0" applyNumberFormat="1" applyFont="1" applyBorder="1" applyAlignment="1" applyProtection="1">
      <alignment horizontal="center" vertical="center"/>
    </xf>
    <xf numFmtId="3" fontId="25" fillId="0" borderId="18" xfId="0" applyNumberFormat="1" applyFont="1" applyBorder="1" applyAlignment="1" applyProtection="1">
      <alignment horizontal="center" vertical="center"/>
      <protection locked="0"/>
    </xf>
    <xf numFmtId="0" fontId="24" fillId="40" borderId="18" xfId="42" applyFont="1" applyFill="1" applyBorder="1" applyAlignment="1">
      <alignment horizontal="center" vertical="center" wrapText="1"/>
    </xf>
    <xf numFmtId="0" fontId="25" fillId="41" borderId="0" xfId="42" applyFont="1" applyFill="1"/>
    <xf numFmtId="0" fontId="25" fillId="41" borderId="0" xfId="0" applyFont="1" applyFill="1"/>
    <xf numFmtId="0" fontId="23" fillId="37" borderId="18" xfId="0" applyFont="1" applyFill="1" applyBorder="1" applyAlignment="1">
      <alignment vertical="center" wrapText="1"/>
    </xf>
    <xf numFmtId="49" fontId="25" fillId="0" borderId="16" xfId="0" applyNumberFormat="1" applyFont="1" applyBorder="1" applyAlignment="1" applyProtection="1">
      <alignment horizontal="center" vertical="center"/>
    </xf>
    <xf numFmtId="49" fontId="25" fillId="0" borderId="16" xfId="0" applyNumberFormat="1" applyFont="1" applyFill="1" applyBorder="1" applyAlignment="1" applyProtection="1">
      <alignment horizontal="center" vertical="center"/>
    </xf>
    <xf numFmtId="49" fontId="25" fillId="0" borderId="19" xfId="0" applyNumberFormat="1" applyFont="1" applyBorder="1" applyAlignment="1" applyProtection="1">
      <alignment horizontal="center" vertical="center"/>
    </xf>
    <xf numFmtId="0" fontId="42" fillId="37" borderId="20" xfId="0" applyFont="1" applyFill="1" applyBorder="1" applyAlignment="1">
      <alignment vertical="center" wrapText="1"/>
    </xf>
    <xf numFmtId="0" fontId="42" fillId="37" borderId="19" xfId="0" applyFont="1" applyFill="1" applyBorder="1" applyAlignment="1">
      <alignment horizontal="center" vertical="center" wrapText="1"/>
    </xf>
    <xf numFmtId="0" fontId="42" fillId="37" borderId="26" xfId="0" applyFont="1" applyFill="1" applyBorder="1" applyAlignment="1">
      <alignment horizontal="center" vertical="center" wrapText="1"/>
    </xf>
    <xf numFmtId="0" fontId="42" fillId="37" borderId="27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vertical="center" wrapText="1"/>
    </xf>
    <xf numFmtId="0" fontId="42" fillId="37" borderId="18" xfId="0" applyFont="1" applyFill="1" applyBorder="1" applyAlignment="1">
      <alignment horizontal="center" vertical="center" wrapText="1"/>
    </xf>
    <xf numFmtId="0" fontId="42" fillId="37" borderId="26" xfId="0" applyFont="1" applyFill="1" applyBorder="1" applyAlignment="1">
      <alignment horizontal="center" vertical="center" wrapText="1"/>
    </xf>
    <xf numFmtId="0" fontId="42" fillId="37" borderId="17" xfId="0" applyFont="1" applyFill="1" applyBorder="1" applyAlignment="1">
      <alignment horizontal="center" vertical="center" wrapText="1"/>
    </xf>
    <xf numFmtId="0" fontId="42" fillId="37" borderId="27" xfId="0" applyFont="1" applyFill="1" applyBorder="1" applyAlignment="1">
      <alignment horizontal="center" vertical="center" wrapText="1"/>
    </xf>
    <xf numFmtId="0" fontId="42" fillId="37" borderId="21" xfId="0" applyFont="1" applyFill="1" applyBorder="1" applyAlignment="1">
      <alignment vertical="center" wrapText="1"/>
    </xf>
    <xf numFmtId="0" fontId="19" fillId="36" borderId="0" xfId="0" applyFont="1" applyFill="1"/>
    <xf numFmtId="0" fontId="19" fillId="0" borderId="0" xfId="0" applyFont="1"/>
    <xf numFmtId="0" fontId="23" fillId="37" borderId="21" xfId="42" applyFont="1" applyFill="1" applyBorder="1" applyAlignment="1">
      <alignment horizontal="center" vertical="center" wrapText="1"/>
    </xf>
    <xf numFmtId="0" fontId="23" fillId="37" borderId="22" xfId="42" applyFont="1" applyFill="1" applyBorder="1" applyAlignment="1">
      <alignment horizontal="center" vertical="center" wrapText="1"/>
    </xf>
    <xf numFmtId="0" fontId="23" fillId="37" borderId="28" xfId="42" applyFont="1" applyFill="1" applyBorder="1" applyAlignment="1">
      <alignment horizontal="center" vertical="center" wrapText="1"/>
    </xf>
    <xf numFmtId="0" fontId="23" fillId="43" borderId="22" xfId="42" applyFont="1" applyFill="1" applyBorder="1" applyAlignment="1">
      <alignment vertical="center" wrapText="1"/>
    </xf>
    <xf numFmtId="0" fontId="24" fillId="40" borderId="23" xfId="42" applyFont="1" applyFill="1" applyBorder="1" applyAlignment="1">
      <alignment horizontal="center" vertical="center" wrapText="1"/>
    </xf>
    <xf numFmtId="0" fontId="24" fillId="43" borderId="11" xfId="42" applyFont="1" applyFill="1" applyBorder="1" applyAlignment="1">
      <alignment horizontal="center" vertical="center" wrapText="1"/>
    </xf>
    <xf numFmtId="0" fontId="24" fillId="43" borderId="39" xfId="42" applyFont="1" applyFill="1" applyBorder="1" applyAlignment="1">
      <alignment horizontal="center" vertical="center" wrapText="1"/>
    </xf>
    <xf numFmtId="0" fontId="24" fillId="43" borderId="12" xfId="42" applyFont="1" applyFill="1" applyBorder="1" applyAlignment="1">
      <alignment horizontal="center" vertical="center" wrapText="1"/>
    </xf>
    <xf numFmtId="0" fontId="23" fillId="37" borderId="10" xfId="42" applyFont="1" applyFill="1" applyBorder="1" applyAlignment="1">
      <alignment vertical="center" wrapText="1"/>
    </xf>
    <xf numFmtId="0" fontId="23" fillId="37" borderId="10" xfId="42" applyFont="1" applyFill="1" applyBorder="1" applyAlignment="1">
      <alignment horizontal="center" vertical="center" wrapText="1"/>
    </xf>
    <xf numFmtId="0" fontId="23" fillId="46" borderId="39" xfId="42" applyFont="1" applyFill="1" applyBorder="1" applyAlignment="1">
      <alignment horizontal="center" vertical="center" wrapText="1"/>
    </xf>
    <xf numFmtId="0" fontId="23" fillId="46" borderId="12" xfId="42" applyFont="1" applyFill="1" applyBorder="1" applyAlignment="1">
      <alignment horizontal="center" vertical="center" wrapText="1"/>
    </xf>
    <xf numFmtId="0" fontId="24" fillId="40" borderId="18" xfId="42" applyFont="1" applyFill="1" applyBorder="1" applyAlignment="1" applyProtection="1">
      <alignment horizontal="center" vertical="center" wrapText="1"/>
    </xf>
    <xf numFmtId="0" fontId="24" fillId="46" borderId="11" xfId="42" applyFont="1" applyFill="1" applyBorder="1" applyAlignment="1">
      <alignment horizontal="center" vertical="center" wrapText="1"/>
    </xf>
    <xf numFmtId="0" fontId="24" fillId="46" borderId="22" xfId="42" applyFont="1" applyFill="1" applyBorder="1" applyAlignment="1">
      <alignment vertical="center" wrapText="1"/>
    </xf>
    <xf numFmtId="0" fontId="24" fillId="44" borderId="11" xfId="42" applyFont="1" applyFill="1" applyBorder="1" applyAlignment="1">
      <alignment horizontal="center" vertical="center" wrapText="1"/>
    </xf>
    <xf numFmtId="0" fontId="24" fillId="44" borderId="39" xfId="42" applyFont="1" applyFill="1" applyBorder="1" applyAlignment="1">
      <alignment horizontal="center" vertical="center" wrapText="1"/>
    </xf>
    <xf numFmtId="0" fontId="24" fillId="44" borderId="12" xfId="42" applyFont="1" applyFill="1" applyBorder="1" applyAlignment="1">
      <alignment horizontal="center" vertical="center" wrapText="1"/>
    </xf>
    <xf numFmtId="0" fontId="23" fillId="37" borderId="23" xfId="42" applyFont="1" applyFill="1" applyBorder="1" applyAlignment="1">
      <alignment vertical="center" wrapText="1"/>
    </xf>
    <xf numFmtId="0" fontId="23" fillId="37" borderId="23" xfId="42" applyFont="1" applyFill="1" applyBorder="1" applyAlignment="1">
      <alignment horizontal="center" vertical="center"/>
    </xf>
    <xf numFmtId="0" fontId="23" fillId="37" borderId="0" xfId="42" applyFont="1" applyFill="1" applyBorder="1" applyAlignment="1">
      <alignment horizontal="center" vertical="center"/>
    </xf>
    <xf numFmtId="0" fontId="19" fillId="0" borderId="0" xfId="42" applyBorder="1" applyAlignment="1">
      <alignment horizontal="center" vertical="center"/>
    </xf>
    <xf numFmtId="0" fontId="19" fillId="0" borderId="0" xfId="42" applyAlignment="1">
      <alignment horizontal="center" vertical="center"/>
    </xf>
    <xf numFmtId="0" fontId="29" fillId="37" borderId="19" xfId="42" applyFont="1" applyFill="1" applyBorder="1" applyAlignment="1">
      <alignment horizontal="center" vertical="center" wrapText="1"/>
    </xf>
    <xf numFmtId="0" fontId="22" fillId="0" borderId="18" xfId="42" applyFont="1" applyBorder="1" applyAlignment="1">
      <alignment horizontal="center" vertical="center" wrapText="1"/>
    </xf>
    <xf numFmtId="0" fontId="19" fillId="0" borderId="23" xfId="42" applyBorder="1" applyAlignment="1">
      <alignment horizontal="center" vertical="center" wrapText="1"/>
    </xf>
    <xf numFmtId="0" fontId="19" fillId="0" borderId="34" xfId="42" applyBorder="1" applyAlignment="1">
      <alignment horizontal="center" vertical="center" wrapText="1"/>
    </xf>
    <xf numFmtId="0" fontId="29" fillId="37" borderId="18" xfId="42" applyFont="1" applyFill="1" applyBorder="1" applyAlignment="1">
      <alignment horizontal="center" vertical="center" wrapText="1"/>
    </xf>
    <xf numFmtId="0" fontId="19" fillId="0" borderId="18" xfId="42" applyBorder="1" applyAlignment="1">
      <alignment horizontal="center" vertical="center" wrapText="1"/>
    </xf>
    <xf numFmtId="0" fontId="23" fillId="37" borderId="35" xfId="42" applyFont="1" applyFill="1" applyBorder="1" applyAlignment="1">
      <alignment horizontal="center" vertical="center" wrapText="1"/>
    </xf>
    <xf numFmtId="0" fontId="19" fillId="0" borderId="36" xfId="42" applyBorder="1" applyAlignment="1">
      <alignment horizontal="center" vertical="center" wrapText="1"/>
    </xf>
    <xf numFmtId="0" fontId="40" fillId="38" borderId="33" xfId="42" applyFont="1" applyFill="1" applyBorder="1" applyAlignment="1">
      <alignment horizontal="center" vertical="center" wrapText="1"/>
    </xf>
    <xf numFmtId="0" fontId="40" fillId="0" borderId="37" xfId="42" applyFont="1" applyBorder="1" applyAlignment="1">
      <alignment horizontal="center" vertical="center" wrapText="1"/>
    </xf>
    <xf numFmtId="0" fontId="23" fillId="37" borderId="19" xfId="42" applyFont="1" applyFill="1" applyBorder="1" applyAlignment="1">
      <alignment horizontal="center" vertical="center" wrapText="1"/>
    </xf>
    <xf numFmtId="0" fontId="23" fillId="37" borderId="21" xfId="42" applyFont="1" applyFill="1" applyBorder="1" applyAlignment="1">
      <alignment horizontal="center" vertical="center"/>
    </xf>
    <xf numFmtId="0" fontId="23" fillId="37" borderId="22" xfId="42" applyFont="1" applyFill="1" applyBorder="1" applyAlignment="1">
      <alignment horizontal="center" vertical="center"/>
    </xf>
    <xf numFmtId="0" fontId="29" fillId="37" borderId="26" xfId="42" applyFont="1" applyFill="1" applyBorder="1" applyAlignment="1">
      <alignment horizontal="center" vertical="center" wrapText="1"/>
    </xf>
    <xf numFmtId="0" fontId="29" fillId="37" borderId="27" xfId="42" applyFont="1" applyFill="1" applyBorder="1" applyAlignment="1">
      <alignment horizontal="center" vertical="center" wrapText="1"/>
    </xf>
    <xf numFmtId="0" fontId="29" fillId="37" borderId="23" xfId="42" applyFont="1" applyFill="1" applyBorder="1" applyAlignment="1">
      <alignment horizontal="center" vertical="center" wrapText="1"/>
    </xf>
    <xf numFmtId="0" fontId="19" fillId="0" borderId="22" xfId="42" applyBorder="1" applyAlignment="1">
      <alignment horizontal="center" vertical="center" wrapText="1"/>
    </xf>
    <xf numFmtId="0" fontId="19" fillId="0" borderId="28" xfId="42" applyBorder="1" applyAlignment="1">
      <alignment horizontal="center" vertical="center" wrapText="1"/>
    </xf>
    <xf numFmtId="0" fontId="19" fillId="0" borderId="22" xfId="42" applyBorder="1" applyAlignment="1"/>
    <xf numFmtId="0" fontId="19" fillId="0" borderId="28" xfId="42" applyBorder="1" applyAlignment="1"/>
    <xf numFmtId="0" fontId="22" fillId="36" borderId="0" xfId="42" applyFont="1" applyFill="1"/>
    <xf numFmtId="0" fontId="23" fillId="37" borderId="16" xfId="42" applyFont="1" applyFill="1" applyBorder="1" applyAlignment="1">
      <alignment horizontal="center" vertical="center" wrapText="1"/>
    </xf>
    <xf numFmtId="0" fontId="19" fillId="36" borderId="0" xfId="42" applyFont="1" applyFill="1"/>
    <xf numFmtId="0" fontId="29" fillId="37" borderId="19" xfId="42" applyFont="1" applyFill="1" applyBorder="1" applyAlignment="1">
      <alignment horizontal="center" vertical="center" wrapText="1"/>
    </xf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4" fontId="25" fillId="0" borderId="16" xfId="42" applyNumberFormat="1" applyFont="1" applyBorder="1" applyAlignment="1" applyProtection="1">
      <alignment horizontal="center" vertical="center"/>
    </xf>
    <xf numFmtId="3" fontId="25" fillId="0" borderId="16" xfId="42" applyNumberFormat="1" applyFont="1" applyBorder="1" applyAlignment="1" applyProtection="1">
      <alignment horizontal="center"/>
    </xf>
    <xf numFmtId="3" fontId="25" fillId="0" borderId="16" xfId="42" applyNumberFormat="1" applyFont="1" applyBorder="1" applyAlignment="1" applyProtection="1">
      <alignment horizontal="center" vertical="center"/>
    </xf>
    <xf numFmtId="0" fontId="19" fillId="0" borderId="22" xfId="42" applyBorder="1" applyAlignment="1">
      <alignment horizontal="center" vertical="center" wrapText="1"/>
    </xf>
    <xf numFmtId="49" fontId="25" fillId="0" borderId="19" xfId="42" applyNumberFormat="1" applyFont="1" applyBorder="1" applyAlignment="1" applyProtection="1"/>
    <xf numFmtId="49" fontId="25" fillId="0" borderId="19" xfId="42" quotePrefix="1" applyNumberFormat="1" applyFont="1" applyBorder="1" applyAlignment="1" applyProtection="1"/>
    <xf numFmtId="3" fontId="25" fillId="0" borderId="19" xfId="42" applyNumberFormat="1" applyFont="1" applyBorder="1" applyAlignment="1" applyProtection="1">
      <alignment horizontal="center"/>
    </xf>
    <xf numFmtId="49" fontId="25" fillId="0" borderId="19" xfId="42" applyNumberFormat="1" applyFont="1" applyBorder="1" applyAlignment="1" applyProtection="1">
      <alignment horizontal="left"/>
    </xf>
    <xf numFmtId="3" fontId="25" fillId="0" borderId="19" xfId="42" applyNumberFormat="1" applyFont="1" applyBorder="1" applyAlignment="1" applyProtection="1">
      <alignment horizontal="center" vertical="center"/>
    </xf>
    <xf numFmtId="4" fontId="25" fillId="0" borderId="19" xfId="42" applyNumberFormat="1" applyFont="1" applyBorder="1" applyAlignment="1" applyProtection="1">
      <alignment horizontal="center" vertical="center"/>
    </xf>
    <xf numFmtId="4" fontId="24" fillId="0" borderId="29" xfId="42" applyNumberFormat="1" applyFont="1" applyBorder="1" applyAlignment="1" applyProtection="1">
      <alignment horizontal="center" vertical="center"/>
    </xf>
    <xf numFmtId="0" fontId="29" fillId="37" borderId="28" xfId="42" applyFont="1" applyFill="1" applyBorder="1" applyAlignment="1">
      <alignment horizontal="center" vertical="center"/>
    </xf>
    <xf numFmtId="4" fontId="25" fillId="0" borderId="29" xfId="42" applyNumberFormat="1" applyFont="1" applyBorder="1" applyAlignment="1" applyProtection="1">
      <alignment horizontal="center" vertical="center"/>
    </xf>
    <xf numFmtId="0" fontId="24" fillId="0" borderId="16" xfId="42" applyFont="1" applyBorder="1" applyAlignment="1" applyProtection="1">
      <alignment horizontal="center" vertical="center"/>
    </xf>
    <xf numFmtId="3" fontId="38" fillId="36" borderId="29" xfId="42" applyNumberFormat="1" applyFont="1" applyFill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2" fillId="36" borderId="0" xfId="42" applyFont="1" applyFill="1" applyProtection="1"/>
    <xf numFmtId="0" fontId="24" fillId="0" borderId="34" xfId="42" applyFont="1" applyBorder="1" applyAlignment="1" applyProtection="1">
      <alignment horizontal="center" vertical="center"/>
    </xf>
    <xf numFmtId="49" fontId="25" fillId="0" borderId="18" xfId="42" applyNumberFormat="1" applyFont="1" applyBorder="1" applyAlignment="1" applyProtection="1"/>
    <xf numFmtId="49" fontId="25" fillId="0" borderId="18" xfId="42" quotePrefix="1" applyNumberFormat="1" applyFont="1" applyBorder="1" applyAlignment="1" applyProtection="1"/>
    <xf numFmtId="49" fontId="25" fillId="0" borderId="18" xfId="42" applyNumberFormat="1" applyFont="1" applyBorder="1" applyAlignment="1" applyProtection="1">
      <alignment horizontal="left"/>
    </xf>
    <xf numFmtId="0" fontId="19" fillId="0" borderId="22" xfId="42" applyBorder="1" applyAlignment="1"/>
    <xf numFmtId="0" fontId="23" fillId="37" borderId="19" xfId="42" applyFont="1" applyFill="1" applyBorder="1" applyAlignment="1">
      <alignment vertical="center" wrapText="1"/>
    </xf>
    <xf numFmtId="0" fontId="42" fillId="0" borderId="20" xfId="42" applyFont="1" applyFill="1" applyBorder="1" applyAlignment="1">
      <alignment vertical="center" wrapText="1"/>
    </xf>
    <xf numFmtId="0" fontId="24" fillId="0" borderId="33" xfId="42" applyFont="1" applyFill="1" applyBorder="1" applyAlignment="1">
      <alignment horizontal="center" vertical="center" wrapText="1"/>
    </xf>
    <xf numFmtId="0" fontId="41" fillId="0" borderId="0" xfId="0" applyFont="1" applyFill="1"/>
    <xf numFmtId="0" fontId="24" fillId="50" borderId="26" xfId="42" applyFont="1" applyFill="1" applyBorder="1" applyAlignment="1">
      <alignment horizontal="center" vertical="center" wrapText="1"/>
    </xf>
    <xf numFmtId="0" fontId="24" fillId="50" borderId="17" xfId="42" applyFont="1" applyFill="1" applyBorder="1" applyAlignment="1">
      <alignment horizontal="center" vertical="center" wrapText="1"/>
    </xf>
    <xf numFmtId="0" fontId="24" fillId="50" borderId="38" xfId="42" applyFont="1" applyFill="1" applyBorder="1" applyAlignment="1">
      <alignment horizontal="center" vertical="center" wrapText="1"/>
    </xf>
    <xf numFmtId="0" fontId="42" fillId="38" borderId="41" xfId="42" applyFont="1" applyFill="1" applyBorder="1" applyAlignment="1">
      <alignment horizontal="center" vertical="center" wrapText="1"/>
    </xf>
    <xf numFmtId="0" fontId="42" fillId="38" borderId="22" xfId="42" applyFont="1" applyFill="1" applyBorder="1" applyAlignment="1">
      <alignment horizontal="center" vertical="center" wrapText="1"/>
    </xf>
    <xf numFmtId="0" fontId="42" fillId="38" borderId="42" xfId="42" applyFont="1" applyFill="1" applyBorder="1" applyAlignment="1">
      <alignment horizontal="center" vertical="center" wrapText="1"/>
    </xf>
    <xf numFmtId="0" fontId="24" fillId="34" borderId="19" xfId="42" applyFont="1" applyFill="1" applyBorder="1" applyAlignment="1">
      <alignment horizontal="center" vertical="center" wrapText="1"/>
    </xf>
    <xf numFmtId="0" fontId="42" fillId="34" borderId="40" xfId="42" applyFont="1" applyFill="1" applyBorder="1" applyAlignment="1">
      <alignment vertical="center" wrapText="1"/>
    </xf>
    <xf numFmtId="0" fontId="24" fillId="34" borderId="33" xfId="42" applyFont="1" applyFill="1" applyBorder="1" applyAlignment="1">
      <alignment horizontal="center" vertical="center" wrapText="1"/>
    </xf>
    <xf numFmtId="0" fontId="42" fillId="38" borderId="38" xfId="42" applyFont="1" applyFill="1" applyBorder="1" applyAlignment="1">
      <alignment horizontal="center" vertical="center" wrapText="1"/>
    </xf>
    <xf numFmtId="0" fontId="23" fillId="37" borderId="17" xfId="42" applyFont="1" applyFill="1" applyBorder="1" applyAlignment="1">
      <alignment horizontal="center" vertical="center" wrapText="1"/>
    </xf>
    <xf numFmtId="0" fontId="23" fillId="37" borderId="27" xfId="42" applyFont="1" applyFill="1" applyBorder="1" applyAlignment="1">
      <alignment horizontal="center" vertical="center" wrapText="1"/>
    </xf>
    <xf numFmtId="0" fontId="38" fillId="0" borderId="43" xfId="42" applyFont="1" applyBorder="1" applyAlignment="1">
      <alignment vertical="center" wrapText="1"/>
    </xf>
    <xf numFmtId="0" fontId="29" fillId="37" borderId="20" xfId="42" applyFont="1" applyFill="1" applyBorder="1" applyAlignment="1">
      <alignment horizontal="center" vertical="center" wrapText="1"/>
    </xf>
    <xf numFmtId="0" fontId="29" fillId="37" borderId="19" xfId="42" applyFont="1" applyFill="1" applyBorder="1" applyAlignment="1">
      <alignment vertical="center" wrapText="1"/>
    </xf>
    <xf numFmtId="0" fontId="23" fillId="37" borderId="26" xfId="42" applyFont="1" applyFill="1" applyBorder="1" applyAlignment="1">
      <alignment vertical="center" wrapText="1"/>
    </xf>
    <xf numFmtId="0" fontId="23" fillId="37" borderId="26" xfId="42" applyFont="1" applyFill="1" applyBorder="1" applyAlignment="1">
      <alignment horizontal="center" vertical="center"/>
    </xf>
    <xf numFmtId="0" fontId="19" fillId="0" borderId="34" xfId="42" applyBorder="1" applyAlignment="1">
      <alignment horizontal="center" vertical="center"/>
    </xf>
    <xf numFmtId="0" fontId="23" fillId="37" borderId="24" xfId="42" applyFont="1" applyFill="1" applyBorder="1" applyAlignment="1">
      <alignment horizontal="center" vertical="center"/>
    </xf>
    <xf numFmtId="0" fontId="23" fillId="37" borderId="27" xfId="42" applyFont="1" applyFill="1" applyBorder="1" applyAlignment="1">
      <alignment horizontal="center" vertical="center"/>
    </xf>
    <xf numFmtId="0" fontId="19" fillId="0" borderId="25" xfId="42" applyBorder="1" applyAlignment="1">
      <alignment horizontal="center" vertical="center" wrapText="1"/>
    </xf>
    <xf numFmtId="0" fontId="19" fillId="0" borderId="27" xfId="42" applyBorder="1" applyAlignment="1">
      <alignment vertical="center" wrapText="1"/>
    </xf>
    <xf numFmtId="0" fontId="19" fillId="0" borderId="25" xfId="42" applyBorder="1" applyAlignment="1">
      <alignment vertical="center" wrapText="1"/>
    </xf>
    <xf numFmtId="0" fontId="29" fillId="37" borderId="24" xfId="42" applyFont="1" applyFill="1" applyBorder="1" applyAlignment="1">
      <alignment horizontal="center" vertical="center" wrapText="1"/>
    </xf>
    <xf numFmtId="0" fontId="29" fillId="37" borderId="34" xfId="42" applyFont="1" applyFill="1" applyBorder="1" applyAlignment="1">
      <alignment horizontal="center" vertical="center" wrapText="1"/>
    </xf>
    <xf numFmtId="0" fontId="29" fillId="37" borderId="25" xfId="42" applyFont="1" applyFill="1" applyBorder="1" applyAlignment="1">
      <alignment horizontal="center" vertical="center" wrapText="1"/>
    </xf>
    <xf numFmtId="0" fontId="29" fillId="37" borderId="24" xfId="42" applyFont="1" applyFill="1" applyBorder="1" applyAlignment="1">
      <alignment vertical="center" wrapText="1"/>
    </xf>
    <xf numFmtId="4" fontId="25" fillId="0" borderId="21" xfId="42" applyNumberFormat="1" applyFont="1" applyBorder="1" applyAlignment="1" applyProtection="1">
      <alignment horizontal="center" vertical="center"/>
    </xf>
    <xf numFmtId="4" fontId="25" fillId="0" borderId="26" xfId="42" applyNumberFormat="1" applyFont="1" applyBorder="1" applyAlignment="1" applyProtection="1">
      <alignment horizontal="center" vertical="center"/>
    </xf>
    <xf numFmtId="4" fontId="25" fillId="0" borderId="44" xfId="42" applyNumberFormat="1" applyFont="1" applyBorder="1" applyAlignment="1" applyProtection="1">
      <alignment horizontal="center" vertical="center"/>
    </xf>
    <xf numFmtId="3" fontId="25" fillId="0" borderId="28" xfId="42" applyNumberFormat="1" applyFont="1" applyBorder="1" applyAlignment="1" applyProtection="1">
      <alignment horizontal="center" vertical="center"/>
    </xf>
    <xf numFmtId="3" fontId="25" fillId="0" borderId="27" xfId="42" applyNumberFormat="1" applyFont="1" applyBorder="1" applyAlignment="1" applyProtection="1">
      <alignment horizontal="center" vertical="center"/>
    </xf>
    <xf numFmtId="3" fontId="24" fillId="36" borderId="32" xfId="42" applyNumberFormat="1" applyFont="1" applyFill="1" applyBorder="1" applyAlignment="1" applyProtection="1">
      <alignment horizontal="center" vertical="center"/>
    </xf>
    <xf numFmtId="0" fontId="29" fillId="37" borderId="10" xfId="42" applyFont="1" applyFill="1" applyBorder="1" applyAlignment="1">
      <alignment vertical="center" wrapText="1"/>
    </xf>
    <xf numFmtId="0" fontId="23" fillId="37" borderId="10" xfId="42" applyFont="1" applyFill="1" applyBorder="1" applyAlignment="1">
      <alignment vertical="center"/>
    </xf>
    <xf numFmtId="49" fontId="25" fillId="0" borderId="10" xfId="42" applyNumberFormat="1" applyFont="1" applyBorder="1" applyAlignment="1" applyProtection="1">
      <alignment horizontal="left"/>
    </xf>
    <xf numFmtId="49" fontId="25" fillId="0" borderId="10" xfId="42" applyNumberFormat="1" applyFont="1" applyBorder="1" applyAlignment="1" applyProtection="1"/>
    <xf numFmtId="49" fontId="25" fillId="0" borderId="10" xfId="42" quotePrefix="1" applyNumberFormat="1" applyFont="1" applyBorder="1" applyAlignment="1" applyProtection="1"/>
    <xf numFmtId="3" fontId="25" fillId="0" borderId="10" xfId="42" applyNumberFormat="1" applyFont="1" applyBorder="1" applyAlignment="1" applyProtection="1">
      <alignment horizontal="center" vertical="center"/>
    </xf>
    <xf numFmtId="3" fontId="24" fillId="36" borderId="10" xfId="42" applyNumberFormat="1" applyFont="1" applyFill="1" applyBorder="1" applyAlignment="1" applyProtection="1">
      <alignment horizontal="center" vertical="center"/>
    </xf>
    <xf numFmtId="0" fontId="40" fillId="38" borderId="33" xfId="42" applyFont="1" applyFill="1" applyBorder="1" applyAlignment="1">
      <alignment vertical="center"/>
    </xf>
    <xf numFmtId="0" fontId="23" fillId="37" borderId="45" xfId="42" applyFont="1" applyFill="1" applyBorder="1" applyAlignment="1">
      <alignment horizontal="center" vertical="center"/>
    </xf>
    <xf numFmtId="0" fontId="23" fillId="37" borderId="46" xfId="42" applyFont="1" applyFill="1" applyBorder="1" applyAlignment="1">
      <alignment horizontal="center" vertical="center"/>
    </xf>
    <xf numFmtId="0" fontId="23" fillId="37" borderId="47" xfId="42" applyFont="1" applyFill="1" applyBorder="1" applyAlignment="1">
      <alignment horizontal="center" vertical="center"/>
    </xf>
    <xf numFmtId="0" fontId="19" fillId="34" borderId="23" xfId="42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0" fontId="24" fillId="45" borderId="19" xfId="42" applyFont="1" applyFill="1" applyBorder="1" applyAlignment="1">
      <alignment vertical="center" wrapText="1"/>
    </xf>
    <xf numFmtId="0" fontId="23" fillId="42" borderId="21" xfId="42" applyFont="1" applyFill="1" applyBorder="1" applyAlignment="1">
      <alignment horizontal="center" vertical="center" wrapText="1"/>
    </xf>
    <xf numFmtId="0" fontId="23" fillId="42" borderId="22" xfId="42" applyFont="1" applyFill="1" applyBorder="1" applyAlignment="1">
      <alignment horizontal="center" vertical="center" wrapText="1"/>
    </xf>
    <xf numFmtId="0" fontId="23" fillId="42" borderId="28" xfId="42" applyFont="1" applyFill="1" applyBorder="1" applyAlignment="1">
      <alignment horizontal="center" vertical="center" wrapText="1"/>
    </xf>
    <xf numFmtId="0" fontId="24" fillId="42" borderId="21" xfId="42" applyFont="1" applyFill="1" applyBorder="1" applyAlignment="1">
      <alignment horizontal="center" vertical="center" wrapText="1"/>
    </xf>
    <xf numFmtId="0" fontId="24" fillId="42" borderId="22" xfId="42" applyFont="1" applyFill="1" applyBorder="1" applyAlignment="1">
      <alignment horizontal="center" vertical="center" wrapText="1"/>
    </xf>
    <xf numFmtId="0" fontId="24" fillId="42" borderId="28" xfId="42" applyFont="1" applyFill="1" applyBorder="1" applyAlignment="1">
      <alignment horizontal="center" vertical="center" wrapText="1"/>
    </xf>
    <xf numFmtId="49" fontId="25" fillId="0" borderId="16" xfId="42" applyNumberFormat="1" applyFont="1" applyBorder="1" applyAlignment="1" applyProtection="1">
      <alignment horizontal="center" vertical="center"/>
    </xf>
    <xf numFmtId="0" fontId="19" fillId="0" borderId="24" xfId="42" applyBorder="1" applyAlignment="1">
      <alignment horizontal="center" vertical="center" wrapText="1"/>
    </xf>
    <xf numFmtId="0" fontId="29" fillId="37" borderId="17" xfId="42" applyFont="1" applyFill="1" applyBorder="1" applyAlignment="1">
      <alignment horizontal="center" vertical="center" wrapText="1"/>
    </xf>
    <xf numFmtId="0" fontId="23" fillId="37" borderId="20" xfId="42" applyFont="1" applyFill="1" applyBorder="1" applyAlignment="1">
      <alignment horizontal="center" vertical="center" wrapText="1"/>
    </xf>
    <xf numFmtId="0" fontId="29" fillId="42" borderId="19" xfId="42" applyFont="1" applyFill="1" applyBorder="1" applyAlignment="1">
      <alignment vertical="center" wrapText="1"/>
    </xf>
    <xf numFmtId="0" fontId="19" fillId="34" borderId="24" xfId="42" applyFill="1" applyBorder="1" applyAlignment="1">
      <alignment vertical="center" wrapText="1"/>
    </xf>
    <xf numFmtId="0" fontId="23" fillId="0" borderId="0" xfId="42" applyFont="1" applyAlignment="1">
      <alignment horizontal="center" vertical="center"/>
    </xf>
    <xf numFmtId="0" fontId="23" fillId="38" borderId="26" xfId="42" applyFont="1" applyFill="1" applyBorder="1" applyAlignment="1" applyProtection="1">
      <alignment horizontal="center" vertical="center" wrapText="1"/>
    </xf>
    <xf numFmtId="0" fontId="23" fillId="38" borderId="0" xfId="42" applyFont="1" applyFill="1" applyBorder="1" applyAlignment="1">
      <alignment horizontal="center" vertical="center"/>
    </xf>
    <xf numFmtId="0" fontId="23" fillId="38" borderId="23" xfId="42" applyFont="1" applyFill="1" applyBorder="1" applyAlignment="1">
      <alignment horizontal="center" vertical="center"/>
    </xf>
    <xf numFmtId="0" fontId="19" fillId="0" borderId="0" xfId="42"/>
    <xf numFmtId="0" fontId="22" fillId="36" borderId="0" xfId="42" applyFont="1" applyFill="1"/>
    <xf numFmtId="0" fontId="29" fillId="37" borderId="18" xfId="42" applyFont="1" applyFill="1" applyBorder="1" applyAlignment="1">
      <alignment horizontal="center" vertical="center" wrapText="1"/>
    </xf>
    <xf numFmtId="0" fontId="29" fillId="37" borderId="19" xfId="42" applyFont="1" applyFill="1" applyBorder="1" applyAlignment="1">
      <alignment horizontal="center" vertical="center" wrapText="1"/>
    </xf>
    <xf numFmtId="0" fontId="29" fillId="37" borderId="18" xfId="42" applyFont="1" applyFill="1" applyBorder="1" applyAlignment="1" applyProtection="1">
      <alignment horizontal="center" vertical="center" wrapText="1"/>
    </xf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4" fontId="25" fillId="0" borderId="16" xfId="42" applyNumberFormat="1" applyFont="1" applyBorder="1" applyAlignment="1" applyProtection="1">
      <alignment horizontal="center" vertical="center"/>
    </xf>
    <xf numFmtId="3" fontId="25" fillId="0" borderId="16" xfId="42" applyNumberFormat="1" applyFont="1" applyBorder="1" applyAlignment="1" applyProtection="1">
      <alignment horizontal="center"/>
    </xf>
    <xf numFmtId="3" fontId="25" fillId="0" borderId="16" xfId="42" applyNumberFormat="1" applyFont="1" applyBorder="1" applyAlignment="1" applyProtection="1">
      <alignment horizontal="center" vertical="center"/>
    </xf>
    <xf numFmtId="0" fontId="23" fillId="37" borderId="26" xfId="42" applyFont="1" applyFill="1" applyBorder="1" applyAlignment="1">
      <alignment horizontal="center" vertical="center" wrapText="1"/>
    </xf>
    <xf numFmtId="0" fontId="37" fillId="39" borderId="0" xfId="42" applyFont="1" applyFill="1"/>
    <xf numFmtId="0" fontId="22" fillId="39" borderId="0" xfId="42" applyFont="1" applyFill="1"/>
    <xf numFmtId="49" fontId="25" fillId="0" borderId="19" xfId="42" applyNumberFormat="1" applyFont="1" applyBorder="1" applyAlignment="1" applyProtection="1"/>
    <xf numFmtId="49" fontId="25" fillId="0" borderId="19" xfId="42" quotePrefix="1" applyNumberFormat="1" applyFont="1" applyBorder="1" applyAlignment="1" applyProtection="1"/>
    <xf numFmtId="3" fontId="25" fillId="0" borderId="19" xfId="42" applyNumberFormat="1" applyFont="1" applyBorder="1" applyAlignment="1" applyProtection="1">
      <alignment horizontal="center"/>
    </xf>
    <xf numFmtId="49" fontId="25" fillId="0" borderId="19" xfId="42" applyNumberFormat="1" applyFont="1" applyBorder="1" applyAlignment="1" applyProtection="1">
      <alignment horizontal="left"/>
    </xf>
    <xf numFmtId="3" fontId="25" fillId="0" borderId="19" xfId="42" applyNumberFormat="1" applyFont="1" applyBorder="1" applyAlignment="1" applyProtection="1">
      <alignment horizontal="center" vertical="center"/>
    </xf>
    <xf numFmtId="4" fontId="25" fillId="0" borderId="19" xfId="42" applyNumberFormat="1" applyFont="1" applyBorder="1" applyAlignment="1" applyProtection="1">
      <alignment horizontal="center" vertical="center"/>
    </xf>
    <xf numFmtId="4" fontId="24" fillId="0" borderId="29" xfId="42" applyNumberFormat="1" applyFont="1" applyBorder="1" applyAlignment="1" applyProtection="1">
      <alignment horizontal="center" vertical="center"/>
    </xf>
    <xf numFmtId="0" fontId="24" fillId="0" borderId="16" xfId="42" applyFont="1" applyBorder="1" applyAlignment="1" applyProtection="1">
      <alignment horizontal="center" vertical="center"/>
    </xf>
    <xf numFmtId="3" fontId="25" fillId="39" borderId="16" xfId="42" applyNumberFormat="1" applyFont="1" applyFill="1" applyBorder="1" applyAlignment="1" applyProtection="1">
      <alignment horizontal="center" vertical="center"/>
    </xf>
    <xf numFmtId="3" fontId="25" fillId="39" borderId="19" xfId="42" applyNumberFormat="1" applyFont="1" applyFill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4" fillId="36" borderId="32" xfId="42" applyFont="1" applyFill="1" applyBorder="1" applyAlignment="1" applyProtection="1">
      <alignment horizontal="center" vertical="center"/>
    </xf>
    <xf numFmtId="0" fontId="37" fillId="0" borderId="0" xfId="42" applyFont="1" applyAlignment="1">
      <alignment horizontal="left" readingOrder="1"/>
    </xf>
    <xf numFmtId="0" fontId="19" fillId="38" borderId="20" xfId="42" applyFill="1" applyBorder="1" applyAlignment="1">
      <alignment horizontal="center" vertical="center" wrapText="1"/>
    </xf>
    <xf numFmtId="0" fontId="32" fillId="38" borderId="20" xfId="42" applyFont="1" applyFill="1" applyBorder="1" applyAlignment="1">
      <alignment horizontal="center" vertical="center" wrapText="1"/>
    </xf>
    <xf numFmtId="0" fontId="19" fillId="38" borderId="20" xfId="42" applyFill="1" applyBorder="1" applyAlignment="1" applyProtection="1">
      <alignment horizontal="center" vertical="center" wrapText="1"/>
    </xf>
    <xf numFmtId="0" fontId="31" fillId="38" borderId="20" xfId="42" applyFont="1" applyFill="1" applyBorder="1" applyAlignment="1">
      <alignment horizontal="center" vertical="center" wrapText="1"/>
    </xf>
    <xf numFmtId="0" fontId="31" fillId="38" borderId="20" xfId="42" applyFont="1" applyFill="1" applyBorder="1" applyAlignment="1" applyProtection="1">
      <alignment horizontal="center" vertical="center" wrapText="1"/>
    </xf>
    <xf numFmtId="0" fontId="35" fillId="38" borderId="20" xfId="42" applyFont="1" applyFill="1" applyBorder="1" applyAlignment="1">
      <alignment horizontal="center" vertical="center" wrapText="1"/>
    </xf>
    <xf numFmtId="0" fontId="33" fillId="38" borderId="20" xfId="42" applyFont="1" applyFill="1" applyBorder="1" applyAlignment="1">
      <alignment horizontal="center" vertical="center" wrapText="1"/>
    </xf>
    <xf numFmtId="0" fontId="19" fillId="38" borderId="18" xfId="42" applyFill="1" applyBorder="1" applyAlignment="1" applyProtection="1">
      <alignment horizontal="center" vertical="center" wrapText="1"/>
    </xf>
    <xf numFmtId="0" fontId="31" fillId="38" borderId="18" xfId="42" applyFont="1" applyFill="1" applyBorder="1" applyAlignment="1">
      <alignment horizontal="center" vertical="center" wrapText="1"/>
    </xf>
    <xf numFmtId="0" fontId="31" fillId="38" borderId="18" xfId="42" applyFont="1" applyFill="1" applyBorder="1" applyAlignment="1" applyProtection="1">
      <alignment horizontal="center" vertical="center" wrapText="1"/>
    </xf>
    <xf numFmtId="0" fontId="19" fillId="38" borderId="23" xfId="42" applyFill="1" applyBorder="1" applyAlignment="1" applyProtection="1">
      <alignment horizontal="center" vertical="center" wrapText="1"/>
    </xf>
    <xf numFmtId="0" fontId="23" fillId="38" borderId="20" xfId="42" applyFont="1" applyFill="1" applyBorder="1" applyAlignment="1" applyProtection="1">
      <alignment horizontal="center" vertical="center" wrapText="1"/>
    </xf>
    <xf numFmtId="0" fontId="24" fillId="0" borderId="34" xfId="42" applyFont="1" applyBorder="1" applyAlignment="1" applyProtection="1">
      <alignment horizontal="center" vertical="center"/>
    </xf>
    <xf numFmtId="0" fontId="23" fillId="38" borderId="23" xfId="42" applyFont="1" applyFill="1" applyBorder="1" applyAlignment="1" applyProtection="1">
      <alignment horizontal="center" vertical="center" wrapText="1"/>
    </xf>
    <xf numFmtId="0" fontId="23" fillId="38" borderId="19" xfId="42" applyFont="1" applyFill="1" applyBorder="1" applyAlignment="1">
      <alignment horizontal="center" vertical="center" wrapText="1"/>
    </xf>
    <xf numFmtId="0" fontId="32" fillId="0" borderId="18" xfId="42" applyFont="1" applyBorder="1" applyAlignment="1">
      <alignment horizontal="center" vertical="center" wrapText="1"/>
    </xf>
    <xf numFmtId="0" fontId="23" fillId="38" borderId="19" xfId="42" applyFont="1" applyFill="1" applyBorder="1" applyAlignment="1" applyProtection="1">
      <alignment horizontal="center" vertical="center" wrapText="1"/>
    </xf>
    <xf numFmtId="0" fontId="33" fillId="0" borderId="18" xfId="42" applyFont="1" applyBorder="1" applyAlignment="1">
      <alignment horizontal="center" vertical="center" wrapText="1"/>
    </xf>
    <xf numFmtId="0" fontId="23" fillId="38" borderId="26" xfId="42" applyFont="1" applyFill="1" applyBorder="1" applyAlignment="1">
      <alignment horizontal="center" vertical="center" wrapText="1"/>
    </xf>
    <xf numFmtId="0" fontId="32" fillId="0" borderId="23" xfId="42" applyFont="1" applyBorder="1" applyAlignment="1">
      <alignment horizontal="center" vertical="center" wrapText="1"/>
    </xf>
    <xf numFmtId="0" fontId="36" fillId="38" borderId="19" xfId="42" applyFont="1" applyFill="1" applyBorder="1" applyAlignment="1" applyProtection="1">
      <alignment horizontal="center" vertical="center" wrapText="1"/>
    </xf>
    <xf numFmtId="0" fontId="35" fillId="0" borderId="18" xfId="42" applyFont="1" applyBorder="1" applyAlignment="1">
      <alignment horizontal="center" vertical="center" wrapText="1"/>
    </xf>
    <xf numFmtId="0" fontId="32" fillId="38" borderId="23" xfId="42" applyFont="1" applyFill="1" applyBorder="1" applyAlignment="1">
      <alignment horizontal="center" vertical="center" wrapText="1"/>
    </xf>
    <xf numFmtId="0" fontId="23" fillId="38" borderId="0" xfId="42" applyFont="1" applyFill="1" applyAlignment="1">
      <alignment horizontal="center" vertical="center"/>
    </xf>
    <xf numFmtId="0" fontId="23" fillId="37" borderId="19" xfId="42" applyFont="1" applyFill="1" applyBorder="1" applyAlignment="1" applyProtection="1">
      <alignment horizontal="center" vertical="center" wrapText="1"/>
    </xf>
    <xf numFmtId="0" fontId="23" fillId="0" borderId="0" xfId="42" applyFont="1" applyBorder="1" applyAlignment="1">
      <alignment horizontal="center" vertical="center"/>
    </xf>
    <xf numFmtId="0" fontId="36" fillId="37" borderId="19" xfId="42" applyFont="1" applyFill="1" applyBorder="1" applyAlignment="1" applyProtection="1">
      <alignment horizontal="center" vertical="center" wrapText="1"/>
    </xf>
    <xf numFmtId="0" fontId="23" fillId="37" borderId="18" xfId="42" applyFont="1" applyFill="1" applyBorder="1" applyAlignment="1">
      <alignment vertical="center" wrapText="1"/>
    </xf>
    <xf numFmtId="0" fontId="23" fillId="38" borderId="26" xfId="42" applyFont="1" applyFill="1" applyBorder="1" applyAlignment="1">
      <alignment vertical="center" wrapText="1"/>
    </xf>
    <xf numFmtId="0" fontId="32" fillId="0" borderId="34" xfId="42" applyFont="1" applyBorder="1" applyAlignment="1">
      <alignment horizontal="center" vertical="center" wrapText="1"/>
    </xf>
    <xf numFmtId="0" fontId="29" fillId="37" borderId="10" xfId="42" applyFont="1" applyFill="1" applyBorder="1" applyAlignment="1">
      <alignment horizontal="center" vertical="center" wrapText="1"/>
    </xf>
    <xf numFmtId="0" fontId="24" fillId="42" borderId="18" xfId="42" applyFont="1" applyFill="1" applyBorder="1" applyAlignment="1">
      <alignment horizontal="center" vertical="center" wrapText="1"/>
    </xf>
    <xf numFmtId="0" fontId="38" fillId="34" borderId="20" xfId="42" applyFont="1" applyFill="1" applyBorder="1" applyAlignment="1">
      <alignment horizontal="center" vertical="center" wrapText="1"/>
    </xf>
    <xf numFmtId="0" fontId="19" fillId="0" borderId="0" xfId="42" applyBorder="1" applyAlignment="1">
      <alignment horizontal="center" vertical="center"/>
    </xf>
    <xf numFmtId="0" fontId="23" fillId="38" borderId="19" xfId="42" applyFont="1" applyFill="1" applyBorder="1" applyAlignment="1">
      <alignment vertical="center" wrapText="1"/>
    </xf>
    <xf numFmtId="0" fontId="19" fillId="34" borderId="0" xfId="42" applyFill="1" applyBorder="1" applyAlignment="1">
      <alignment horizontal="center" vertical="center" wrapText="1"/>
    </xf>
    <xf numFmtId="0" fontId="19" fillId="34" borderId="34" xfId="42" applyFill="1" applyBorder="1" applyAlignment="1">
      <alignment horizontal="center" vertical="center" wrapText="1"/>
    </xf>
    <xf numFmtId="0" fontId="23" fillId="37" borderId="34" xfId="42" applyFont="1" applyFill="1" applyBorder="1" applyAlignment="1">
      <alignment horizontal="center" vertical="center" wrapText="1"/>
    </xf>
    <xf numFmtId="0" fontId="23" fillId="38" borderId="18" xfId="42" applyFont="1" applyFill="1" applyBorder="1" applyAlignment="1" applyProtection="1">
      <alignment horizontal="center" vertical="center" wrapText="1"/>
    </xf>
    <xf numFmtId="0" fontId="19" fillId="0" borderId="0" xfId="42"/>
    <xf numFmtId="0" fontId="22" fillId="36" borderId="0" xfId="42" applyFont="1" applyFill="1"/>
    <xf numFmtId="0" fontId="29" fillId="37" borderId="18" xfId="42" applyFont="1" applyFill="1" applyBorder="1" applyAlignment="1">
      <alignment horizontal="center" vertical="center" wrapText="1"/>
    </xf>
    <xf numFmtId="0" fontId="29" fillId="37" borderId="19" xfId="42" applyFont="1" applyFill="1" applyBorder="1" applyAlignment="1">
      <alignment horizontal="center" vertical="center" wrapText="1"/>
    </xf>
    <xf numFmtId="0" fontId="29" fillId="37" borderId="18" xfId="42" applyFont="1" applyFill="1" applyBorder="1" applyAlignment="1" applyProtection="1">
      <alignment horizontal="center" vertical="center" wrapText="1"/>
    </xf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4" fontId="25" fillId="0" borderId="16" xfId="42" applyNumberFormat="1" applyFont="1" applyBorder="1" applyAlignment="1" applyProtection="1">
      <alignment horizontal="center" vertical="center"/>
    </xf>
    <xf numFmtId="3" fontId="25" fillId="0" borderId="16" xfId="42" applyNumberFormat="1" applyFont="1" applyBorder="1" applyAlignment="1" applyProtection="1">
      <alignment horizontal="center"/>
    </xf>
    <xf numFmtId="3" fontId="25" fillId="0" borderId="16" xfId="42" applyNumberFormat="1" applyFont="1" applyBorder="1" applyAlignment="1" applyProtection="1">
      <alignment horizontal="center" vertical="center"/>
    </xf>
    <xf numFmtId="0" fontId="23" fillId="37" borderId="26" xfId="42" applyFont="1" applyFill="1" applyBorder="1" applyAlignment="1">
      <alignment horizontal="center" vertical="center" wrapText="1"/>
    </xf>
    <xf numFmtId="49" fontId="25" fillId="0" borderId="19" xfId="42" applyNumberFormat="1" applyFont="1" applyBorder="1" applyAlignment="1" applyProtection="1"/>
    <xf numFmtId="49" fontId="25" fillId="0" borderId="19" xfId="42" quotePrefix="1" applyNumberFormat="1" applyFont="1" applyBorder="1" applyAlignment="1" applyProtection="1"/>
    <xf numFmtId="3" fontId="25" fillId="0" borderId="19" xfId="42" applyNumberFormat="1" applyFont="1" applyBorder="1" applyAlignment="1" applyProtection="1">
      <alignment horizontal="center"/>
    </xf>
    <xf numFmtId="49" fontId="25" fillId="0" borderId="19" xfId="42" applyNumberFormat="1" applyFont="1" applyBorder="1" applyAlignment="1" applyProtection="1">
      <alignment horizontal="left"/>
    </xf>
    <xf numFmtId="3" fontId="25" fillId="0" borderId="19" xfId="42" applyNumberFormat="1" applyFont="1" applyBorder="1" applyAlignment="1" applyProtection="1">
      <alignment horizontal="center" vertical="center"/>
    </xf>
    <xf numFmtId="4" fontId="25" fillId="0" borderId="19" xfId="42" applyNumberFormat="1" applyFont="1" applyBorder="1" applyAlignment="1" applyProtection="1">
      <alignment horizontal="center" vertical="center"/>
    </xf>
    <xf numFmtId="4" fontId="24" fillId="0" borderId="29" xfId="42" applyNumberFormat="1" applyFont="1" applyBorder="1" applyAlignment="1" applyProtection="1">
      <alignment horizontal="center" vertical="center"/>
    </xf>
    <xf numFmtId="0" fontId="23" fillId="37" borderId="18" xfId="42" applyFont="1" applyFill="1" applyBorder="1" applyAlignment="1">
      <alignment horizontal="center" vertical="center" wrapText="1"/>
    </xf>
    <xf numFmtId="0" fontId="24" fillId="0" borderId="16" xfId="42" applyFont="1" applyBorder="1" applyAlignment="1" applyProtection="1">
      <alignment horizontal="center" vertical="center"/>
    </xf>
    <xf numFmtId="3" fontId="25" fillId="39" borderId="16" xfId="42" applyNumberFormat="1" applyFont="1" applyFill="1" applyBorder="1" applyAlignment="1" applyProtection="1">
      <alignment horizontal="center" vertical="center"/>
    </xf>
    <xf numFmtId="3" fontId="25" fillId="39" borderId="19" xfId="42" applyNumberFormat="1" applyFont="1" applyFill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37" fillId="0" borderId="0" xfId="42" applyFont="1" applyAlignment="1">
      <alignment horizontal="left" readingOrder="1"/>
    </xf>
    <xf numFmtId="0" fontId="19" fillId="38" borderId="20" xfId="42" applyFill="1" applyBorder="1" applyAlignment="1">
      <alignment horizontal="center" vertical="center" wrapText="1"/>
    </xf>
    <xf numFmtId="0" fontId="32" fillId="38" borderId="20" xfId="42" applyFont="1" applyFill="1" applyBorder="1" applyAlignment="1">
      <alignment horizontal="center" vertical="center" wrapText="1"/>
    </xf>
    <xf numFmtId="0" fontId="19" fillId="38" borderId="20" xfId="42" applyFill="1" applyBorder="1" applyAlignment="1" applyProtection="1">
      <alignment horizontal="center" vertical="center" wrapText="1"/>
    </xf>
    <xf numFmtId="0" fontId="31" fillId="38" borderId="20" xfId="42" applyFont="1" applyFill="1" applyBorder="1" applyAlignment="1">
      <alignment horizontal="center" vertical="center" wrapText="1"/>
    </xf>
    <xf numFmtId="0" fontId="31" fillId="38" borderId="20" xfId="42" applyFont="1" applyFill="1" applyBorder="1" applyAlignment="1" applyProtection="1">
      <alignment horizontal="center" vertical="center" wrapText="1"/>
    </xf>
    <xf numFmtId="0" fontId="35" fillId="38" borderId="20" xfId="42" applyFont="1" applyFill="1" applyBorder="1" applyAlignment="1">
      <alignment horizontal="center" vertical="center" wrapText="1"/>
    </xf>
    <xf numFmtId="0" fontId="33" fillId="38" borderId="20" xfId="42" applyFont="1" applyFill="1" applyBorder="1" applyAlignment="1">
      <alignment horizontal="center" vertical="center" wrapText="1"/>
    </xf>
    <xf numFmtId="0" fontId="19" fillId="38" borderId="18" xfId="42" applyFill="1" applyBorder="1" applyAlignment="1" applyProtection="1">
      <alignment horizontal="center" vertical="center" wrapText="1"/>
    </xf>
    <xf numFmtId="0" fontId="31" fillId="38" borderId="18" xfId="42" applyFont="1" applyFill="1" applyBorder="1" applyAlignment="1">
      <alignment horizontal="center" vertical="center" wrapText="1"/>
    </xf>
    <xf numFmtId="0" fontId="31" fillId="38" borderId="18" xfId="42" applyFont="1" applyFill="1" applyBorder="1" applyAlignment="1" applyProtection="1">
      <alignment horizontal="center" vertical="center" wrapText="1"/>
    </xf>
    <xf numFmtId="0" fontId="19" fillId="38" borderId="23" xfId="42" applyFill="1" applyBorder="1" applyAlignment="1" applyProtection="1">
      <alignment horizontal="center" vertical="center" wrapText="1"/>
    </xf>
    <xf numFmtId="0" fontId="23" fillId="38" borderId="20" xfId="42" applyFont="1" applyFill="1" applyBorder="1" applyAlignment="1" applyProtection="1">
      <alignment horizontal="center" vertical="center" wrapText="1"/>
    </xf>
    <xf numFmtId="0" fontId="24" fillId="0" borderId="34" xfId="42" applyFont="1" applyBorder="1" applyAlignment="1" applyProtection="1">
      <alignment horizontal="center" vertical="center"/>
    </xf>
    <xf numFmtId="0" fontId="23" fillId="42" borderId="23" xfId="42" applyFont="1" applyFill="1" applyBorder="1" applyAlignment="1">
      <alignment horizontal="center" vertical="center" wrapText="1"/>
    </xf>
    <xf numFmtId="0" fontId="23" fillId="42" borderId="0" xfId="42" applyFont="1" applyFill="1" applyBorder="1" applyAlignment="1">
      <alignment horizontal="center" vertical="center" wrapText="1"/>
    </xf>
    <xf numFmtId="0" fontId="23" fillId="42" borderId="34" xfId="42" applyFont="1" applyFill="1" applyBorder="1" applyAlignment="1">
      <alignment horizontal="center" vertical="center" wrapText="1"/>
    </xf>
    <xf numFmtId="0" fontId="19" fillId="38" borderId="16" xfId="42" applyFill="1" applyBorder="1"/>
    <xf numFmtId="0" fontId="19" fillId="0" borderId="16" xfId="42" applyBorder="1"/>
    <xf numFmtId="0" fontId="23" fillId="37" borderId="16" xfId="42" applyFont="1" applyFill="1" applyBorder="1" applyAlignment="1">
      <alignment horizontal="center" vertical="center" wrapText="1"/>
    </xf>
    <xf numFmtId="0" fontId="19" fillId="0" borderId="0" xfId="42"/>
    <xf numFmtId="0" fontId="22" fillId="36" borderId="0" xfId="42" applyFont="1" applyFill="1"/>
    <xf numFmtId="0" fontId="22" fillId="36" borderId="0" xfId="42" applyFont="1" applyFill="1" applyBorder="1"/>
    <xf numFmtId="0" fontId="22" fillId="36" borderId="0" xfId="42" applyFont="1" applyFill="1" applyAlignment="1"/>
    <xf numFmtId="0" fontId="22" fillId="0" borderId="0" xfId="42" applyFont="1" applyAlignment="1"/>
    <xf numFmtId="0" fontId="29" fillId="37" borderId="19" xfId="42" applyFont="1" applyFill="1" applyBorder="1" applyAlignment="1">
      <alignment horizontal="center" vertical="center" wrapText="1"/>
    </xf>
    <xf numFmtId="0" fontId="29" fillId="37" borderId="20" xfId="42" applyFont="1" applyFill="1" applyBorder="1" applyAlignment="1">
      <alignment horizontal="center" vertical="center" wrapText="1"/>
    </xf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49" fontId="25" fillId="0" borderId="16" xfId="42" quotePrefix="1" applyNumberFormat="1" applyFont="1" applyBorder="1" applyAlignment="1" applyProtection="1">
      <alignment horizontal="left"/>
    </xf>
    <xf numFmtId="3" fontId="25" fillId="0" borderId="16" xfId="42" applyNumberFormat="1" applyFont="1" applyBorder="1" applyAlignment="1" applyProtection="1">
      <alignment horizontal="center" vertical="center"/>
    </xf>
    <xf numFmtId="4" fontId="25" fillId="0" borderId="16" xfId="42" applyNumberFormat="1" applyFont="1" applyFill="1" applyBorder="1" applyAlignment="1" applyProtection="1">
      <alignment horizontal="center" vertical="center"/>
    </xf>
    <xf numFmtId="0" fontId="23" fillId="37" borderId="20" xfId="42" applyFont="1" applyFill="1" applyBorder="1" applyAlignment="1">
      <alignment horizontal="center" vertical="center" wrapText="1"/>
    </xf>
    <xf numFmtId="0" fontId="23" fillId="37" borderId="19" xfId="42" applyFont="1" applyFill="1" applyBorder="1" applyAlignment="1">
      <alignment horizontal="center" vertical="center" wrapText="1"/>
    </xf>
    <xf numFmtId="0" fontId="23" fillId="37" borderId="26" xfId="42" applyFont="1" applyFill="1" applyBorder="1" applyAlignment="1">
      <alignment horizontal="center" vertical="center" wrapText="1"/>
    </xf>
    <xf numFmtId="49" fontId="25" fillId="0" borderId="16" xfId="42" quotePrefix="1" applyNumberFormat="1" applyFont="1" applyFill="1" applyBorder="1" applyAlignment="1" applyProtection="1">
      <alignment horizontal="left"/>
    </xf>
    <xf numFmtId="49" fontId="25" fillId="0" borderId="16" xfId="42" applyNumberFormat="1" applyFont="1" applyFill="1" applyBorder="1" applyAlignment="1" applyProtection="1"/>
    <xf numFmtId="49" fontId="25" fillId="0" borderId="16" xfId="42" quotePrefix="1" applyNumberFormat="1" applyFont="1" applyFill="1" applyBorder="1" applyAlignment="1" applyProtection="1"/>
    <xf numFmtId="49" fontId="25" fillId="0" borderId="19" xfId="42" applyNumberFormat="1" applyFont="1" applyBorder="1" applyAlignment="1" applyProtection="1"/>
    <xf numFmtId="49" fontId="25" fillId="0" borderId="19" xfId="42" quotePrefix="1" applyNumberFormat="1" applyFont="1" applyBorder="1" applyAlignment="1" applyProtection="1"/>
    <xf numFmtId="49" fontId="25" fillId="0" borderId="19" xfId="42" applyNumberFormat="1" applyFont="1" applyBorder="1" applyAlignment="1" applyProtection="1">
      <alignment horizontal="left"/>
    </xf>
    <xf numFmtId="49" fontId="24" fillId="0" borderId="29" xfId="42" applyNumberFormat="1" applyFont="1" applyBorder="1" applyAlignment="1" applyProtection="1">
      <alignment horizontal="center" vertical="center"/>
    </xf>
    <xf numFmtId="49" fontId="24" fillId="0" borderId="29" xfId="42" quotePrefix="1" applyNumberFormat="1" applyFont="1" applyBorder="1" applyAlignment="1" applyProtection="1">
      <alignment horizontal="center" vertical="center"/>
    </xf>
    <xf numFmtId="3" fontId="25" fillId="0" borderId="19" xfId="42" applyNumberFormat="1" applyFont="1" applyBorder="1" applyAlignment="1" applyProtection="1">
      <alignment horizontal="center" vertical="center"/>
    </xf>
    <xf numFmtId="49" fontId="25" fillId="0" borderId="19" xfId="42" quotePrefix="1" applyNumberFormat="1" applyFont="1" applyBorder="1" applyAlignment="1" applyProtection="1">
      <alignment horizontal="left"/>
    </xf>
    <xf numFmtId="4" fontId="25" fillId="0" borderId="19" xfId="42" applyNumberFormat="1" applyFont="1" applyFill="1" applyBorder="1" applyAlignment="1" applyProtection="1">
      <alignment horizontal="center" vertical="center"/>
    </xf>
    <xf numFmtId="49" fontId="25" fillId="0" borderId="19" xfId="42" quotePrefix="1" applyNumberFormat="1" applyFont="1" applyFill="1" applyBorder="1" applyAlignment="1" applyProtection="1">
      <alignment horizontal="left"/>
    </xf>
    <xf numFmtId="49" fontId="25" fillId="0" borderId="19" xfId="42" applyNumberFormat="1" applyFont="1" applyFill="1" applyBorder="1" applyAlignment="1" applyProtection="1"/>
    <xf numFmtId="49" fontId="25" fillId="0" borderId="19" xfId="42" quotePrefix="1" applyNumberFormat="1" applyFont="1" applyFill="1" applyBorder="1" applyAlignment="1" applyProtection="1"/>
    <xf numFmtId="4" fontId="24" fillId="0" borderId="29" xfId="42" applyNumberFormat="1" applyFont="1" applyFill="1" applyBorder="1" applyAlignment="1" applyProtection="1">
      <alignment horizontal="center" vertical="center"/>
    </xf>
    <xf numFmtId="49" fontId="24" fillId="0" borderId="29" xfId="42" quotePrefix="1" applyNumberFormat="1" applyFont="1" applyFill="1" applyBorder="1" applyAlignment="1" applyProtection="1">
      <alignment horizontal="center" vertical="center"/>
    </xf>
    <xf numFmtId="49" fontId="24" fillId="0" borderId="29" xfId="42" applyNumberFormat="1" applyFont="1" applyFill="1" applyBorder="1" applyAlignment="1" applyProtection="1">
      <alignment horizontal="center" vertical="center"/>
    </xf>
    <xf numFmtId="4" fontId="24" fillId="0" borderId="30" xfId="42" applyNumberFormat="1" applyFont="1" applyFill="1" applyBorder="1" applyAlignment="1" applyProtection="1">
      <alignment horizontal="center" vertical="center"/>
    </xf>
    <xf numFmtId="0" fontId="24" fillId="0" borderId="16" xfId="42" applyFont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4" fillId="0" borderId="34" xfId="42" applyFont="1" applyBorder="1" applyAlignment="1" applyProtection="1">
      <alignment horizontal="center" vertical="center"/>
    </xf>
    <xf numFmtId="0" fontId="29" fillId="37" borderId="27" xfId="42" applyFont="1" applyFill="1" applyBorder="1" applyAlignment="1">
      <alignment horizontal="center" vertical="center" wrapText="1"/>
    </xf>
    <xf numFmtId="0" fontId="19" fillId="0" borderId="0" xfId="42" applyAlignment="1"/>
    <xf numFmtId="0" fontId="19" fillId="0" borderId="24" xfId="42" applyBorder="1" applyAlignment="1"/>
    <xf numFmtId="0" fontId="19" fillId="0" borderId="31" xfId="42" applyBorder="1" applyAlignment="1"/>
    <xf numFmtId="0" fontId="19" fillId="0" borderId="17" xfId="42" applyBorder="1" applyAlignment="1">
      <alignment horizontal="center" vertical="center" wrapText="1"/>
    </xf>
    <xf numFmtId="0" fontId="19" fillId="0" borderId="31" xfId="42" applyBorder="1" applyAlignment="1">
      <alignment horizontal="center" vertical="center" wrapText="1"/>
    </xf>
    <xf numFmtId="0" fontId="23" fillId="37" borderId="34" xfId="42" applyFont="1" applyFill="1" applyBorder="1" applyAlignment="1">
      <alignment horizontal="center" vertical="center"/>
    </xf>
    <xf numFmtId="0" fontId="23" fillId="37" borderId="25" xfId="42" applyFont="1" applyFill="1" applyBorder="1" applyAlignment="1">
      <alignment horizontal="center" vertical="center"/>
    </xf>
    <xf numFmtId="0" fontId="24" fillId="42" borderId="19" xfId="42" applyFont="1" applyFill="1" applyBorder="1" applyAlignment="1">
      <alignment horizontal="center" vertical="center" wrapText="1"/>
    </xf>
    <xf numFmtId="0" fontId="24" fillId="42" borderId="20" xfId="42" applyFont="1" applyFill="1" applyBorder="1" applyAlignment="1">
      <alignment horizontal="center" vertical="center" wrapText="1"/>
    </xf>
    <xf numFmtId="0" fontId="23" fillId="42" borderId="16" xfId="42" applyFont="1" applyFill="1" applyBorder="1" applyAlignment="1">
      <alignment horizontal="center" vertical="center" wrapText="1"/>
    </xf>
    <xf numFmtId="0" fontId="19" fillId="34" borderId="16" xfId="42" applyFill="1" applyBorder="1"/>
    <xf numFmtId="0" fontId="23" fillId="42" borderId="19" xfId="42" applyFont="1" applyFill="1" applyBorder="1" applyAlignment="1">
      <alignment horizontal="center" vertical="center" wrapText="1"/>
    </xf>
    <xf numFmtId="0" fontId="29" fillId="42" borderId="10" xfId="42" applyFont="1" applyFill="1" applyBorder="1" applyAlignment="1">
      <alignment horizontal="center" vertical="center" wrapText="1"/>
    </xf>
    <xf numFmtId="0" fontId="23" fillId="42" borderId="10" xfId="42" applyFont="1" applyFill="1" applyBorder="1" applyAlignment="1">
      <alignment horizontal="center" vertical="center" wrapText="1"/>
    </xf>
    <xf numFmtId="0" fontId="24" fillId="48" borderId="20" xfId="42" applyFont="1" applyFill="1" applyBorder="1" applyAlignment="1">
      <alignment horizontal="center" vertical="center" wrapText="1"/>
    </xf>
    <xf numFmtId="0" fontId="24" fillId="47" borderId="18" xfId="42" applyFont="1" applyFill="1" applyBorder="1" applyAlignment="1">
      <alignment horizontal="center" vertical="center" wrapText="1"/>
    </xf>
    <xf numFmtId="0" fontId="24" fillId="47" borderId="20" xfId="42" applyFont="1" applyFill="1" applyBorder="1" applyAlignment="1">
      <alignment horizontal="center" vertical="center" wrapText="1"/>
    </xf>
    <xf numFmtId="0" fontId="24" fillId="42" borderId="24" xfId="42" applyFont="1" applyFill="1" applyBorder="1" applyAlignment="1">
      <alignment horizontal="center" vertical="center" wrapText="1"/>
    </xf>
    <xf numFmtId="49" fontId="25" fillId="0" borderId="20" xfId="42" applyNumberFormat="1" applyFont="1" applyBorder="1" applyAlignment="1" applyProtection="1">
      <alignment horizontal="left"/>
    </xf>
    <xf numFmtId="49" fontId="25" fillId="0" borderId="20" xfId="42" applyNumberFormat="1" applyFont="1" applyBorder="1" applyAlignment="1" applyProtection="1"/>
    <xf numFmtId="49" fontId="25" fillId="0" borderId="20" xfId="42" quotePrefix="1" applyNumberFormat="1" applyFont="1" applyBorder="1" applyAlignment="1" applyProtection="1"/>
    <xf numFmtId="3" fontId="25" fillId="0" borderId="20" xfId="42" applyNumberFormat="1" applyFont="1" applyBorder="1" applyAlignment="1" applyProtection="1">
      <alignment horizontal="center" vertical="center"/>
    </xf>
    <xf numFmtId="0" fontId="24" fillId="37" borderId="10" xfId="42" applyFont="1" applyFill="1" applyBorder="1" applyAlignment="1">
      <alignment horizontal="center" vertical="center" wrapText="1"/>
    </xf>
    <xf numFmtId="0" fontId="24" fillId="42" borderId="26" xfId="42" applyFont="1" applyFill="1" applyBorder="1" applyAlignment="1">
      <alignment horizontal="center" vertical="center" wrapText="1"/>
    </xf>
    <xf numFmtId="0" fontId="19" fillId="0" borderId="31" xfId="42" applyBorder="1" applyAlignment="1">
      <alignment vertical="center" wrapText="1"/>
    </xf>
    <xf numFmtId="0" fontId="19" fillId="0" borderId="17" xfId="42" applyBorder="1" applyAlignment="1">
      <alignment vertical="center" wrapText="1"/>
    </xf>
    <xf numFmtId="0" fontId="19" fillId="0" borderId="0" xfId="42"/>
    <xf numFmtId="0" fontId="22" fillId="36" borderId="0" xfId="42" applyFont="1" applyFill="1"/>
    <xf numFmtId="0" fontId="22" fillId="36" borderId="0" xfId="42" applyFont="1" applyFill="1" applyBorder="1"/>
    <xf numFmtId="0" fontId="22" fillId="36" borderId="0" xfId="42" applyFont="1" applyFill="1" applyAlignment="1"/>
    <xf numFmtId="0" fontId="19" fillId="36" borderId="0" xfId="42" applyFont="1" applyFill="1"/>
    <xf numFmtId="0" fontId="29" fillId="37" borderId="19" xfId="42" applyFont="1" applyFill="1" applyBorder="1" applyAlignment="1">
      <alignment horizontal="center" vertical="center" wrapText="1"/>
    </xf>
    <xf numFmtId="0" fontId="29" fillId="37" borderId="20" xfId="42" applyFont="1" applyFill="1" applyBorder="1" applyAlignment="1">
      <alignment horizontal="center" vertical="center" wrapText="1"/>
    </xf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3" fontId="25" fillId="0" borderId="16" xfId="42" applyNumberFormat="1" applyFont="1" applyBorder="1" applyAlignment="1" applyProtection="1">
      <alignment horizontal="center"/>
    </xf>
    <xf numFmtId="49" fontId="25" fillId="0" borderId="16" xfId="42" quotePrefix="1" applyNumberFormat="1" applyFont="1" applyBorder="1" applyAlignment="1" applyProtection="1">
      <alignment horizontal="left"/>
    </xf>
    <xf numFmtId="3" fontId="25" fillId="0" borderId="16" xfId="42" applyNumberFormat="1" applyFont="1" applyBorder="1" applyAlignment="1" applyProtection="1">
      <alignment horizontal="center" vertical="center"/>
    </xf>
    <xf numFmtId="4" fontId="25" fillId="0" borderId="16" xfId="42" applyNumberFormat="1" applyFont="1" applyFill="1" applyBorder="1" applyAlignment="1" applyProtection="1">
      <alignment horizontal="center" vertical="center"/>
    </xf>
    <xf numFmtId="0" fontId="23" fillId="37" borderId="20" xfId="42" applyFont="1" applyFill="1" applyBorder="1" applyAlignment="1">
      <alignment horizontal="center" vertical="center" wrapText="1"/>
    </xf>
    <xf numFmtId="0" fontId="23" fillId="37" borderId="19" xfId="42" applyFont="1" applyFill="1" applyBorder="1" applyAlignment="1">
      <alignment horizontal="center" vertical="center" wrapText="1"/>
    </xf>
    <xf numFmtId="0" fontId="23" fillId="37" borderId="26" xfId="42" applyFont="1" applyFill="1" applyBorder="1" applyAlignment="1">
      <alignment horizontal="center" vertical="center" wrapText="1"/>
    </xf>
    <xf numFmtId="0" fontId="23" fillId="37" borderId="27" xfId="42" applyFont="1" applyFill="1" applyBorder="1" applyAlignment="1">
      <alignment horizontal="center" vertical="center" wrapText="1"/>
    </xf>
    <xf numFmtId="49" fontId="25" fillId="0" borderId="16" xfId="42" quotePrefix="1" applyNumberFormat="1" applyFont="1" applyFill="1" applyBorder="1" applyAlignment="1" applyProtection="1">
      <alignment horizontal="left"/>
    </xf>
    <xf numFmtId="49" fontId="25" fillId="0" borderId="16" xfId="42" applyNumberFormat="1" applyFont="1" applyFill="1" applyBorder="1" applyAlignment="1" applyProtection="1"/>
    <xf numFmtId="49" fontId="25" fillId="0" borderId="16" xfId="42" quotePrefix="1" applyNumberFormat="1" applyFont="1" applyFill="1" applyBorder="1" applyAlignment="1" applyProtection="1"/>
    <xf numFmtId="49" fontId="25" fillId="0" borderId="16" xfId="42" applyNumberFormat="1" applyFont="1" applyFill="1" applyBorder="1" applyAlignment="1" applyProtection="1">
      <alignment horizontal="left"/>
    </xf>
    <xf numFmtId="49" fontId="25" fillId="0" borderId="19" xfId="42" applyNumberFormat="1" applyFont="1" applyBorder="1" applyAlignment="1" applyProtection="1"/>
    <xf numFmtId="49" fontId="25" fillId="0" borderId="19" xfId="42" quotePrefix="1" applyNumberFormat="1" applyFont="1" applyBorder="1" applyAlignment="1" applyProtection="1"/>
    <xf numFmtId="3" fontId="25" fillId="0" borderId="19" xfId="42" applyNumberFormat="1" applyFont="1" applyBorder="1" applyAlignment="1" applyProtection="1">
      <alignment horizontal="center"/>
    </xf>
    <xf numFmtId="3" fontId="25" fillId="0" borderId="19" xfId="42" applyNumberFormat="1" applyFont="1" applyBorder="1" applyAlignment="1" applyProtection="1">
      <alignment horizontal="center" vertical="center"/>
    </xf>
    <xf numFmtId="49" fontId="25" fillId="0" borderId="19" xfId="42" quotePrefix="1" applyNumberFormat="1" applyFont="1" applyBorder="1" applyAlignment="1" applyProtection="1">
      <alignment horizontal="left"/>
    </xf>
    <xf numFmtId="4" fontId="25" fillId="0" borderId="19" xfId="42" applyNumberFormat="1" applyFont="1" applyFill="1" applyBorder="1" applyAlignment="1" applyProtection="1">
      <alignment horizontal="center" vertical="center"/>
    </xf>
    <xf numFmtId="49" fontId="25" fillId="0" borderId="19" xfId="42" quotePrefix="1" applyNumberFormat="1" applyFont="1" applyFill="1" applyBorder="1" applyAlignment="1" applyProtection="1">
      <alignment horizontal="left"/>
    </xf>
    <xf numFmtId="49" fontId="25" fillId="0" borderId="19" xfId="42" applyNumberFormat="1" applyFont="1" applyFill="1" applyBorder="1" applyAlignment="1" applyProtection="1"/>
    <xf numFmtId="49" fontId="25" fillId="0" borderId="19" xfId="42" quotePrefix="1" applyNumberFormat="1" applyFont="1" applyFill="1" applyBorder="1" applyAlignment="1" applyProtection="1"/>
    <xf numFmtId="4" fontId="24" fillId="0" borderId="29" xfId="42" applyNumberFormat="1" applyFont="1" applyFill="1" applyBorder="1" applyAlignment="1" applyProtection="1">
      <alignment horizontal="center" vertical="center"/>
    </xf>
    <xf numFmtId="49" fontId="24" fillId="0" borderId="29" xfId="42" quotePrefix="1" applyNumberFormat="1" applyFont="1" applyFill="1" applyBorder="1" applyAlignment="1" applyProtection="1">
      <alignment horizontal="center" vertical="center"/>
    </xf>
    <xf numFmtId="49" fontId="24" fillId="0" borderId="29" xfId="42" applyNumberFormat="1" applyFont="1" applyFill="1" applyBorder="1" applyAlignment="1" applyProtection="1">
      <alignment horizontal="center" vertical="center"/>
    </xf>
    <xf numFmtId="49" fontId="25" fillId="0" borderId="19" xfId="42" applyNumberFormat="1" applyFont="1" applyFill="1" applyBorder="1" applyAlignment="1" applyProtection="1">
      <alignment horizontal="left"/>
    </xf>
    <xf numFmtId="0" fontId="24" fillId="0" borderId="16" xfId="42" applyFont="1" applyBorder="1" applyAlignment="1" applyProtection="1">
      <alignment horizontal="center" vertical="center"/>
    </xf>
    <xf numFmtId="3" fontId="38" fillId="36" borderId="29" xfId="42" applyNumberFormat="1" applyFont="1" applyFill="1" applyBorder="1" applyAlignment="1" applyProtection="1">
      <alignment horizontal="center" vertical="center"/>
    </xf>
    <xf numFmtId="3" fontId="25" fillId="39" borderId="16" xfId="42" applyNumberFormat="1" applyFont="1" applyFill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4" fillId="0" borderId="34" xfId="42" applyFont="1" applyBorder="1" applyAlignment="1" applyProtection="1">
      <alignment horizontal="center" vertical="center"/>
    </xf>
    <xf numFmtId="49" fontId="25" fillId="0" borderId="28" xfId="42" applyNumberFormat="1" applyFont="1" applyBorder="1" applyAlignment="1" applyProtection="1">
      <alignment horizontal="left"/>
    </xf>
    <xf numFmtId="0" fontId="24" fillId="0" borderId="20" xfId="42" applyFont="1" applyBorder="1" applyAlignment="1" applyProtection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3" fontId="25" fillId="0" borderId="13" xfId="42" applyNumberFormat="1" applyFont="1" applyBorder="1" applyAlignment="1" applyProtection="1">
      <alignment horizontal="center" vertical="center"/>
    </xf>
    <xf numFmtId="0" fontId="24" fillId="48" borderId="19" xfId="42" applyFont="1" applyFill="1" applyBorder="1" applyAlignment="1">
      <alignment horizontal="center" vertical="center" wrapText="1"/>
    </xf>
    <xf numFmtId="0" fontId="24" fillId="48" borderId="0" xfId="42" applyFont="1" applyFill="1" applyBorder="1" applyAlignment="1">
      <alignment horizontal="center" vertical="center"/>
    </xf>
    <xf numFmtId="0" fontId="24" fillId="48" borderId="15" xfId="42" applyFont="1" applyFill="1" applyBorder="1" applyAlignment="1">
      <alignment horizontal="center" vertical="center"/>
    </xf>
    <xf numFmtId="0" fontId="24" fillId="48" borderId="11" xfId="42" applyFont="1" applyFill="1" applyBorder="1" applyAlignment="1">
      <alignment horizontal="center" vertical="center"/>
    </xf>
    <xf numFmtId="0" fontId="24" fillId="48" borderId="39" xfId="42" applyFont="1" applyFill="1" applyBorder="1" applyAlignment="1">
      <alignment horizontal="center" vertical="center"/>
    </xf>
    <xf numFmtId="0" fontId="24" fillId="48" borderId="12" xfId="42" applyFont="1" applyFill="1" applyBorder="1" applyAlignment="1">
      <alignment horizontal="center" vertical="center"/>
    </xf>
    <xf numFmtId="0" fontId="19" fillId="49" borderId="0" xfId="42" applyFill="1" applyBorder="1" applyAlignment="1">
      <alignment vertical="center" wrapText="1"/>
    </xf>
    <xf numFmtId="0" fontId="19" fillId="49" borderId="0" xfId="42" applyFill="1" applyAlignment="1">
      <alignment vertical="center" wrapText="1"/>
    </xf>
    <xf numFmtId="0" fontId="24" fillId="43" borderId="11" xfId="42" applyFont="1" applyFill="1" applyBorder="1" applyAlignment="1">
      <alignment horizontal="center" vertical="center"/>
    </xf>
    <xf numFmtId="0" fontId="24" fillId="43" borderId="39" xfId="42" applyFont="1" applyFill="1" applyBorder="1" applyAlignment="1">
      <alignment horizontal="center" vertical="center"/>
    </xf>
    <xf numFmtId="0" fontId="24" fillId="43" borderId="12" xfId="42" applyFont="1" applyFill="1" applyBorder="1" applyAlignment="1">
      <alignment horizontal="center" vertical="center"/>
    </xf>
    <xf numFmtId="0" fontId="42" fillId="51" borderId="14" xfId="42" applyFont="1" applyFill="1" applyBorder="1" applyAlignment="1">
      <alignment horizontal="center" vertical="center" wrapText="1"/>
    </xf>
    <xf numFmtId="0" fontId="42" fillId="51" borderId="0" xfId="4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6" fillId="51" borderId="10" xfId="0" applyFont="1" applyFill="1" applyBorder="1" applyAlignment="1">
      <alignment vertical="center" wrapText="1"/>
    </xf>
    <xf numFmtId="0" fontId="16" fillId="51" borderId="10" xfId="0" applyFont="1" applyFill="1" applyBorder="1"/>
  </cellXfs>
  <cellStyles count="51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5"/>
    <cellStyle name="Vírgula 3" xfId="46"/>
    <cellStyle name="Vírgula 4" xfId="47"/>
    <cellStyle name="Vírgula 5" xfId="48"/>
    <cellStyle name="Vírgula 6" xfId="49"/>
    <cellStyle name="Vírgula 7" xfId="44"/>
    <cellStyle name="Vírgula 8" xfId="50"/>
    <cellStyle name="Vírgula 9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0</xdr:colOff>
      <xdr:row>1</xdr:row>
      <xdr:rowOff>228600</xdr:rowOff>
    </xdr:from>
    <xdr:to>
      <xdr:col>87</xdr:col>
      <xdr:colOff>0</xdr:colOff>
      <xdr:row>2</xdr:row>
      <xdr:rowOff>0</xdr:rowOff>
    </xdr:to>
    <xdr:sp macro="" textlink="">
      <xdr:nvSpPr>
        <xdr:cNvPr id="3" name="Text Box 35"/>
        <xdr:cNvSpPr txBox="1">
          <a:spLocks noChangeArrowheads="1"/>
        </xdr:cNvSpPr>
      </xdr:nvSpPr>
      <xdr:spPr bwMode="auto">
        <a:xfrm>
          <a:off x="23460075" y="2705100"/>
          <a:ext cx="0" cy="159234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01.Consolidado%20Mensal%20Ja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Gerdau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Sinobra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TERNIU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ArcelorMittal%20Longo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C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Vega%20do%20Su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C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Usimina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CS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Vallourec%20Solu&#231;&#245;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Villares%20Metal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Aper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ARCELORMITTAL%20SUL%20FLUMINE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>
        <row r="5">
          <cell r="D5" t="str">
            <v>2019</v>
          </cell>
        </row>
      </sheetData>
      <sheetData sheetId="1">
        <row r="12">
          <cell r="R12">
            <v>622</v>
          </cell>
        </row>
        <row r="13">
          <cell r="R13">
            <v>5343</v>
          </cell>
        </row>
        <row r="14">
          <cell r="R14">
            <v>8711</v>
          </cell>
        </row>
        <row r="15">
          <cell r="R15">
            <v>2516</v>
          </cell>
        </row>
        <row r="17">
          <cell r="R17">
            <v>1457</v>
          </cell>
        </row>
        <row r="18">
          <cell r="R18">
            <v>2756</v>
          </cell>
        </row>
        <row r="19">
          <cell r="R19">
            <v>0</v>
          </cell>
        </row>
        <row r="20">
          <cell r="R20">
            <v>14800</v>
          </cell>
        </row>
        <row r="21">
          <cell r="R21">
            <v>1303</v>
          </cell>
        </row>
        <row r="22">
          <cell r="R22">
            <v>3862</v>
          </cell>
        </row>
        <row r="23">
          <cell r="R23">
            <v>4960</v>
          </cell>
        </row>
        <row r="24">
          <cell r="R24">
            <v>14296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12877</v>
          </cell>
        </row>
      </sheetData>
      <sheetData sheetId="2">
        <row r="7">
          <cell r="G7">
            <v>2486400</v>
          </cell>
          <cell r="L7">
            <v>2089283.0999999915</v>
          </cell>
          <cell r="N7">
            <v>2089283.0999999915</v>
          </cell>
          <cell r="S7">
            <v>116474</v>
          </cell>
          <cell r="U7">
            <v>116474</v>
          </cell>
          <cell r="AA7">
            <v>2205757.0999999912</v>
          </cell>
          <cell r="AF7">
            <v>177</v>
          </cell>
          <cell r="AH7">
            <v>177</v>
          </cell>
          <cell r="AM7">
            <v>138</v>
          </cell>
          <cell r="AO7">
            <v>138</v>
          </cell>
          <cell r="AT7">
            <v>100814</v>
          </cell>
          <cell r="AV7">
            <v>100814</v>
          </cell>
          <cell r="BA7">
            <v>19893</v>
          </cell>
          <cell r="BC7">
            <v>19893</v>
          </cell>
          <cell r="BH7">
            <v>8626</v>
          </cell>
          <cell r="BJ7">
            <v>8626</v>
          </cell>
          <cell r="BP7">
            <v>28519</v>
          </cell>
          <cell r="BU7">
            <v>9847</v>
          </cell>
          <cell r="BW7">
            <v>9847</v>
          </cell>
          <cell r="CB7">
            <v>21964</v>
          </cell>
          <cell r="CD7">
            <v>21964</v>
          </cell>
        </row>
      </sheetData>
      <sheetData sheetId="3">
        <row r="11">
          <cell r="U11">
            <v>0</v>
          </cell>
        </row>
      </sheetData>
      <sheetData sheetId="4">
        <row r="10">
          <cell r="F10">
            <v>87</v>
          </cell>
        </row>
      </sheetData>
      <sheetData sheetId="5">
        <row r="10">
          <cell r="F10">
            <v>241</v>
          </cell>
        </row>
      </sheetData>
      <sheetData sheetId="6">
        <row r="10">
          <cell r="D10">
            <v>2205757.0999999912</v>
          </cell>
        </row>
      </sheetData>
      <sheetData sheetId="7">
        <row r="10">
          <cell r="G10">
            <v>1002750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1015</v>
          </cell>
        </row>
      </sheetData>
      <sheetData sheetId="2">
        <row r="7">
          <cell r="G7">
            <v>218904</v>
          </cell>
          <cell r="L7">
            <v>274560</v>
          </cell>
          <cell r="N7">
            <v>274560</v>
          </cell>
          <cell r="S7">
            <v>10271</v>
          </cell>
          <cell r="U7">
            <v>10271</v>
          </cell>
          <cell r="AA7">
            <v>284831</v>
          </cell>
          <cell r="AF7">
            <v>15</v>
          </cell>
          <cell r="AH7">
            <v>15</v>
          </cell>
          <cell r="AM7">
            <v>8</v>
          </cell>
          <cell r="AO7">
            <v>8</v>
          </cell>
          <cell r="AT7">
            <v>3927754.89</v>
          </cell>
          <cell r="AV7">
            <v>3927754.89</v>
          </cell>
          <cell r="BA7">
            <v>2201788.2200000002</v>
          </cell>
          <cell r="BC7">
            <v>2201788.2200000002</v>
          </cell>
          <cell r="BH7">
            <v>384452.78</v>
          </cell>
          <cell r="BJ7">
            <v>384452.78</v>
          </cell>
          <cell r="BP7">
            <v>2586241</v>
          </cell>
          <cell r="BU7">
            <v>805918</v>
          </cell>
          <cell r="BW7">
            <v>805918</v>
          </cell>
          <cell r="CB7">
            <v>0</v>
          </cell>
          <cell r="CD7">
            <v>0</v>
          </cell>
        </row>
      </sheetData>
      <sheetData sheetId="3">
        <row r="11">
          <cell r="U11">
            <v>67</v>
          </cell>
        </row>
      </sheetData>
      <sheetData sheetId="4">
        <row r="10">
          <cell r="F10">
            <v>1</v>
          </cell>
        </row>
      </sheetData>
      <sheetData sheetId="5">
        <row r="10">
          <cell r="F10">
            <v>48</v>
          </cell>
        </row>
      </sheetData>
      <sheetData sheetId="6">
        <row r="10">
          <cell r="D10">
            <v>284831</v>
          </cell>
        </row>
      </sheetData>
      <sheetData sheetId="7">
        <row r="10">
          <cell r="G10">
            <v>95920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2703</v>
          </cell>
        </row>
      </sheetData>
      <sheetData sheetId="2">
        <row r="7">
          <cell r="G7">
            <v>648816</v>
          </cell>
          <cell r="L7">
            <v>665881.71</v>
          </cell>
          <cell r="N7">
            <v>665881.71</v>
          </cell>
          <cell r="S7">
            <v>26834.06</v>
          </cell>
          <cell r="U7">
            <v>26834.06</v>
          </cell>
          <cell r="AA7">
            <v>692715.77</v>
          </cell>
          <cell r="AF7">
            <v>25</v>
          </cell>
          <cell r="AH7">
            <v>25</v>
          </cell>
          <cell r="AM7">
            <v>32</v>
          </cell>
          <cell r="AO7">
            <v>32</v>
          </cell>
          <cell r="AT7">
            <v>38920018</v>
          </cell>
          <cell r="AV7">
            <v>38920018</v>
          </cell>
          <cell r="BA7">
            <v>8259941</v>
          </cell>
          <cell r="BC7">
            <v>8259941</v>
          </cell>
          <cell r="BH7">
            <v>2124190.63</v>
          </cell>
          <cell r="BJ7">
            <v>2124190.63</v>
          </cell>
          <cell r="BP7">
            <v>10384131.629999999</v>
          </cell>
          <cell r="BU7">
            <v>7479513.2599999998</v>
          </cell>
          <cell r="BW7">
            <v>7479513.2599999998</v>
          </cell>
          <cell r="CB7">
            <v>0</v>
          </cell>
          <cell r="CD7">
            <v>0</v>
          </cell>
        </row>
      </sheetData>
      <sheetData sheetId="3">
        <row r="11">
          <cell r="U11">
            <v>0</v>
          </cell>
        </row>
      </sheetData>
      <sheetData sheetId="4">
        <row r="10">
          <cell r="AD10">
            <v>24</v>
          </cell>
        </row>
      </sheetData>
      <sheetData sheetId="5">
        <row r="10">
          <cell r="AD10">
            <v>47</v>
          </cell>
        </row>
      </sheetData>
      <sheetData sheetId="6">
        <row r="10">
          <cell r="D10">
            <v>692715.77</v>
          </cell>
        </row>
      </sheetData>
      <sheetData sheetId="7">
        <row r="10">
          <cell r="G10">
            <v>870378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3489</v>
          </cell>
        </row>
      </sheetData>
      <sheetData sheetId="2">
        <row r="7">
          <cell r="G7">
            <v>833280</v>
          </cell>
          <cell r="L7">
            <v>730959.35499999998</v>
          </cell>
          <cell r="N7">
            <v>730959.35499999998</v>
          </cell>
          <cell r="S7">
            <v>20083.829000000002</v>
          </cell>
          <cell r="U7">
            <v>20083.829000000002</v>
          </cell>
          <cell r="AA7">
            <v>751043.18400000001</v>
          </cell>
          <cell r="AF7">
            <v>39</v>
          </cell>
          <cell r="AH7">
            <v>39</v>
          </cell>
          <cell r="AM7">
            <v>79</v>
          </cell>
          <cell r="AO7">
            <v>79</v>
          </cell>
          <cell r="AT7">
            <v>57536687.07</v>
          </cell>
          <cell r="AV7">
            <v>57536687.07</v>
          </cell>
          <cell r="BA7">
            <v>8554971.5899999999</v>
          </cell>
          <cell r="BC7">
            <v>8554971.5899999999</v>
          </cell>
          <cell r="BH7">
            <v>2562280.36</v>
          </cell>
          <cell r="BJ7">
            <v>2562280.36</v>
          </cell>
          <cell r="BP7">
            <v>11117251.949999999</v>
          </cell>
          <cell r="BU7">
            <v>7007633.6699999999</v>
          </cell>
          <cell r="BW7">
            <v>7007633.6699999999</v>
          </cell>
          <cell r="CB7">
            <v>6858014.9400000004</v>
          </cell>
          <cell r="CD7">
            <v>6858014.9400000004</v>
          </cell>
        </row>
      </sheetData>
      <sheetData sheetId="3">
        <row r="11">
          <cell r="U11">
            <v>0</v>
          </cell>
        </row>
      </sheetData>
      <sheetData sheetId="4">
        <row r="10">
          <cell r="F10">
            <v>55</v>
          </cell>
        </row>
      </sheetData>
      <sheetData sheetId="5">
        <row r="10">
          <cell r="F10">
            <v>139</v>
          </cell>
        </row>
      </sheetData>
      <sheetData sheetId="6">
        <row r="10">
          <cell r="D10">
            <v>751043.18400000001</v>
          </cell>
        </row>
      </sheetData>
      <sheetData sheetId="7">
        <row r="10">
          <cell r="G10">
            <v>164980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/>
      <sheetData sheetId="1">
        <row r="8">
          <cell r="F8">
            <v>13419</v>
          </cell>
        </row>
      </sheetData>
      <sheetData sheetId="2">
        <row r="7">
          <cell r="G7">
            <v>2401728</v>
          </cell>
          <cell r="L7">
            <v>2108261</v>
          </cell>
          <cell r="N7">
            <v>2108261</v>
          </cell>
          <cell r="S7">
            <v>46090</v>
          </cell>
          <cell r="U7">
            <v>46090</v>
          </cell>
          <cell r="AA7">
            <v>2154351</v>
          </cell>
          <cell r="AF7">
            <v>115</v>
          </cell>
          <cell r="AH7">
            <v>115</v>
          </cell>
          <cell r="AM7">
            <v>122</v>
          </cell>
          <cell r="AO7">
            <v>122</v>
          </cell>
          <cell r="AT7">
            <v>72679</v>
          </cell>
          <cell r="AV7">
            <v>72679</v>
          </cell>
          <cell r="BA7">
            <v>1711</v>
          </cell>
          <cell r="BC7">
            <v>1711</v>
          </cell>
          <cell r="BH7">
            <v>3829</v>
          </cell>
          <cell r="BJ7">
            <v>3829</v>
          </cell>
          <cell r="BP7">
            <v>5540</v>
          </cell>
          <cell r="BU7">
            <v>23968</v>
          </cell>
          <cell r="BW7">
            <v>23968</v>
          </cell>
          <cell r="CD7">
            <v>0</v>
          </cell>
        </row>
      </sheetData>
      <sheetData sheetId="3"/>
      <sheetData sheetId="4"/>
      <sheetData sheetId="5"/>
      <sheetData sheetId="6">
        <row r="10">
          <cell r="D10">
            <v>2154351</v>
          </cell>
        </row>
      </sheetData>
      <sheetData sheetId="7">
        <row r="10">
          <cell r="I10">
            <v>0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425</v>
          </cell>
        </row>
      </sheetData>
      <sheetData sheetId="2">
        <row r="7">
          <cell r="G7">
            <v>104496</v>
          </cell>
          <cell r="L7">
            <v>92579</v>
          </cell>
          <cell r="N7">
            <v>92579</v>
          </cell>
          <cell r="S7">
            <v>3390</v>
          </cell>
          <cell r="U7">
            <v>3390</v>
          </cell>
          <cell r="AA7">
            <v>95969</v>
          </cell>
          <cell r="AF7">
            <v>5</v>
          </cell>
          <cell r="AH7">
            <v>5</v>
          </cell>
          <cell r="AM7">
            <v>0</v>
          </cell>
          <cell r="AO7">
            <v>0</v>
          </cell>
          <cell r="AT7">
            <v>7127755</v>
          </cell>
          <cell r="AV7">
            <v>7127755</v>
          </cell>
          <cell r="BA7">
            <v>1200947</v>
          </cell>
          <cell r="BC7">
            <v>1200947</v>
          </cell>
          <cell r="BH7">
            <v>351573</v>
          </cell>
          <cell r="BJ7">
            <v>351573</v>
          </cell>
          <cell r="BP7">
            <v>1552520</v>
          </cell>
          <cell r="BU7">
            <v>594157</v>
          </cell>
          <cell r="BW7">
            <v>594157</v>
          </cell>
          <cell r="CB7">
            <v>0</v>
          </cell>
          <cell r="CD7">
            <v>0</v>
          </cell>
        </row>
      </sheetData>
      <sheetData sheetId="3">
        <row r="11">
          <cell r="U11">
            <v>0</v>
          </cell>
        </row>
      </sheetData>
      <sheetData sheetId="4">
        <row r="10">
          <cell r="F10">
            <v>0.64308681672025725</v>
          </cell>
        </row>
      </sheetData>
      <sheetData sheetId="5">
        <row r="10">
          <cell r="F10">
            <v>0.16077170418006431</v>
          </cell>
        </row>
      </sheetData>
      <sheetData sheetId="6">
        <row r="10">
          <cell r="D10">
            <v>95969</v>
          </cell>
        </row>
      </sheetData>
      <sheetData sheetId="7">
        <row r="10">
          <cell r="G10">
            <v>73950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3298</v>
          </cell>
        </row>
      </sheetData>
      <sheetData sheetId="2">
        <row r="7">
          <cell r="G7">
            <v>897624</v>
          </cell>
          <cell r="L7">
            <v>763362.57</v>
          </cell>
          <cell r="N7">
            <v>763362.57</v>
          </cell>
          <cell r="S7">
            <v>54748.95</v>
          </cell>
          <cell r="U7">
            <v>54748.95</v>
          </cell>
          <cell r="AA7">
            <v>818111.5199999999</v>
          </cell>
          <cell r="AF7">
            <v>22</v>
          </cell>
          <cell r="AH7">
            <v>22</v>
          </cell>
          <cell r="AM7">
            <v>24</v>
          </cell>
          <cell r="AO7">
            <v>24</v>
          </cell>
          <cell r="AT7">
            <v>75559.010030000005</v>
          </cell>
          <cell r="AV7">
            <v>75559.010030000005</v>
          </cell>
          <cell r="BA7">
            <v>11115.552469999999</v>
          </cell>
          <cell r="BC7">
            <v>11115.552469999999</v>
          </cell>
          <cell r="BH7">
            <v>3033.7801199999999</v>
          </cell>
          <cell r="BJ7">
            <v>3033.7801199999999</v>
          </cell>
          <cell r="BP7">
            <v>14149.332589999998</v>
          </cell>
          <cell r="BU7">
            <v>17157.915439999997</v>
          </cell>
          <cell r="BW7">
            <v>17157.915439999997</v>
          </cell>
          <cell r="CD7">
            <v>0</v>
          </cell>
        </row>
      </sheetData>
      <sheetData sheetId="3">
        <row r="11">
          <cell r="BM11">
            <v>172</v>
          </cell>
        </row>
      </sheetData>
      <sheetData sheetId="4">
        <row r="10">
          <cell r="F10">
            <v>51</v>
          </cell>
        </row>
      </sheetData>
      <sheetData sheetId="5">
        <row r="10">
          <cell r="F10">
            <v>8</v>
          </cell>
        </row>
      </sheetData>
      <sheetData sheetId="6">
        <row r="10">
          <cell r="D10">
            <v>818111.5199999999</v>
          </cell>
        </row>
      </sheetData>
      <sheetData sheetId="7">
        <row r="10">
          <cell r="G10">
            <v>927052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/>
      <sheetData sheetId="1">
        <row r="8">
          <cell r="F8">
            <v>7149</v>
          </cell>
        </row>
      </sheetData>
      <sheetData sheetId="2">
        <row r="7">
          <cell r="G7">
            <v>1463448</v>
          </cell>
          <cell r="L7">
            <v>1102314</v>
          </cell>
          <cell r="N7">
            <v>1102314</v>
          </cell>
          <cell r="S7">
            <v>35685</v>
          </cell>
          <cell r="U7">
            <v>35685</v>
          </cell>
          <cell r="AA7">
            <v>1137999</v>
          </cell>
          <cell r="AF7">
            <v>35</v>
          </cell>
          <cell r="AH7">
            <v>35</v>
          </cell>
          <cell r="AM7">
            <v>49</v>
          </cell>
          <cell r="AO7">
            <v>49</v>
          </cell>
          <cell r="AT7">
            <v>77564.867888462235</v>
          </cell>
          <cell r="AV7">
            <v>77564.867888462235</v>
          </cell>
          <cell r="BA7">
            <v>9708.4731800000027</v>
          </cell>
          <cell r="BC7">
            <v>9708.4731800000027</v>
          </cell>
          <cell r="BH7">
            <v>3876.9177699999996</v>
          </cell>
          <cell r="BJ7">
            <v>3876.9177699999996</v>
          </cell>
          <cell r="BP7">
            <v>13585.390950000003</v>
          </cell>
          <cell r="BU7">
            <v>8359.6085399999993</v>
          </cell>
          <cell r="BW7">
            <v>8359.6085399999993</v>
          </cell>
          <cell r="CB7">
            <v>0</v>
          </cell>
          <cell r="CD7">
            <v>0</v>
          </cell>
        </row>
      </sheetData>
      <sheetData sheetId="3">
        <row r="11">
          <cell r="U11">
            <v>0</v>
          </cell>
        </row>
      </sheetData>
      <sheetData sheetId="4">
        <row r="10">
          <cell r="F10">
            <v>88</v>
          </cell>
        </row>
      </sheetData>
      <sheetData sheetId="5">
        <row r="10">
          <cell r="F10">
            <v>59</v>
          </cell>
        </row>
      </sheetData>
      <sheetData sheetId="6">
        <row r="10">
          <cell r="D10">
            <v>1137999</v>
          </cell>
        </row>
      </sheetData>
      <sheetData sheetId="7">
        <row r="10">
          <cell r="G10">
            <v>1133515.8399999989</v>
          </cell>
        </row>
      </sheetData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2069</v>
          </cell>
        </row>
      </sheetData>
      <sheetData sheetId="2">
        <row r="7">
          <cell r="G7">
            <v>422688</v>
          </cell>
          <cell r="L7">
            <v>332128.42</v>
          </cell>
          <cell r="N7">
            <v>332128.42</v>
          </cell>
          <cell r="S7">
            <v>33770.5</v>
          </cell>
          <cell r="U7">
            <v>33770.5</v>
          </cell>
          <cell r="AA7">
            <v>365898.92</v>
          </cell>
          <cell r="AF7">
            <v>15</v>
          </cell>
          <cell r="AH7">
            <v>15</v>
          </cell>
          <cell r="AM7">
            <v>34</v>
          </cell>
          <cell r="AO7">
            <v>34</v>
          </cell>
          <cell r="AT7">
            <v>24324.267250000001</v>
          </cell>
          <cell r="AV7">
            <v>24324.267250000001</v>
          </cell>
          <cell r="BA7">
            <v>4018.1072200000008</v>
          </cell>
          <cell r="BC7">
            <v>4018.1072200000008</v>
          </cell>
          <cell r="BH7">
            <v>1508.9121499999999</v>
          </cell>
          <cell r="BJ7">
            <v>1508.9121499999999</v>
          </cell>
          <cell r="BP7">
            <v>5527.0193700000009</v>
          </cell>
          <cell r="BU7">
            <v>2962.8087099999998</v>
          </cell>
          <cell r="BW7">
            <v>2962.8087099999998</v>
          </cell>
          <cell r="CB7">
            <v>0</v>
          </cell>
          <cell r="CD7">
            <v>0</v>
          </cell>
        </row>
      </sheetData>
      <sheetData sheetId="3">
        <row r="11">
          <cell r="U11">
            <v>0</v>
          </cell>
        </row>
      </sheetData>
      <sheetData sheetId="4">
        <row r="10">
          <cell r="F10">
            <v>14</v>
          </cell>
        </row>
      </sheetData>
      <sheetData sheetId="5">
        <row r="10">
          <cell r="F10">
            <v>14</v>
          </cell>
        </row>
      </sheetData>
      <sheetData sheetId="6">
        <row r="10">
          <cell r="D10">
            <v>365898.92</v>
          </cell>
        </row>
      </sheetData>
      <sheetData sheetId="7">
        <row r="10">
          <cell r="G10">
            <v>783486.87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4251</v>
          </cell>
        </row>
      </sheetData>
      <sheetData sheetId="2">
        <row r="7">
          <cell r="G7">
            <v>920640</v>
          </cell>
          <cell r="L7">
            <v>789711</v>
          </cell>
          <cell r="N7">
            <v>789711</v>
          </cell>
          <cell r="S7">
            <v>40321</v>
          </cell>
          <cell r="U7">
            <v>40321</v>
          </cell>
          <cell r="AA7">
            <v>830032</v>
          </cell>
          <cell r="AF7">
            <v>100</v>
          </cell>
          <cell r="AH7">
            <v>100</v>
          </cell>
          <cell r="AM7">
            <v>42</v>
          </cell>
          <cell r="AO7">
            <v>42</v>
          </cell>
          <cell r="AT7">
            <v>71038</v>
          </cell>
          <cell r="AV7">
            <v>71038</v>
          </cell>
          <cell r="BA7">
            <v>10179</v>
          </cell>
          <cell r="BC7">
            <v>10179</v>
          </cell>
          <cell r="BH7">
            <v>4438</v>
          </cell>
          <cell r="BJ7">
            <v>4438</v>
          </cell>
          <cell r="BP7">
            <v>14617</v>
          </cell>
          <cell r="BU7">
            <v>11740</v>
          </cell>
          <cell r="BW7">
            <v>11740</v>
          </cell>
          <cell r="CB7">
            <v>0</v>
          </cell>
          <cell r="CD7">
            <v>0</v>
          </cell>
        </row>
      </sheetData>
      <sheetData sheetId="3">
        <row r="11">
          <cell r="U11">
            <v>0</v>
          </cell>
        </row>
      </sheetData>
      <sheetData sheetId="4">
        <row r="10">
          <cell r="F10">
            <v>26</v>
          </cell>
        </row>
      </sheetData>
      <sheetData sheetId="5">
        <row r="10">
          <cell r="F10">
            <v>42</v>
          </cell>
        </row>
      </sheetData>
      <sheetData sheetId="6">
        <row r="10">
          <cell r="D10">
            <v>830032</v>
          </cell>
        </row>
      </sheetData>
      <sheetData sheetId="7">
        <row r="10">
          <cell r="G10">
            <v>273662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1281</v>
          </cell>
        </row>
      </sheetData>
      <sheetData sheetId="2">
        <row r="7">
          <cell r="G7">
            <v>244776</v>
          </cell>
          <cell r="L7">
            <v>227382.17</v>
          </cell>
          <cell r="N7">
            <v>227382.17</v>
          </cell>
          <cell r="S7">
            <v>9143.1200000000008</v>
          </cell>
          <cell r="U7">
            <v>9143.1200000000008</v>
          </cell>
          <cell r="AA7">
            <v>236525.29</v>
          </cell>
          <cell r="AF7">
            <v>9</v>
          </cell>
          <cell r="AH7">
            <v>9</v>
          </cell>
          <cell r="AM7">
            <v>5</v>
          </cell>
          <cell r="AO7">
            <v>5</v>
          </cell>
          <cell r="AT7">
            <v>11902537.59</v>
          </cell>
          <cell r="AV7">
            <v>11902537.59</v>
          </cell>
          <cell r="BA7">
            <v>3563826.5599999996</v>
          </cell>
          <cell r="BC7">
            <v>3563826.5599999996</v>
          </cell>
          <cell r="BH7">
            <v>889885.58</v>
          </cell>
          <cell r="BJ7">
            <v>889885.58</v>
          </cell>
          <cell r="BP7">
            <v>4453712.1399999997</v>
          </cell>
          <cell r="BU7">
            <v>2059873.4</v>
          </cell>
          <cell r="BW7">
            <v>2059873.4</v>
          </cell>
          <cell r="CD7">
            <v>0</v>
          </cell>
        </row>
      </sheetData>
      <sheetData sheetId="3">
        <row r="11">
          <cell r="U11">
            <v>0</v>
          </cell>
        </row>
      </sheetData>
      <sheetData sheetId="4">
        <row r="10">
          <cell r="F10">
            <v>3</v>
          </cell>
        </row>
      </sheetData>
      <sheetData sheetId="5">
        <row r="10">
          <cell r="F10">
            <v>7</v>
          </cell>
        </row>
      </sheetData>
      <sheetData sheetId="6">
        <row r="10">
          <cell r="D10">
            <v>236525.29</v>
          </cell>
        </row>
      </sheetData>
      <sheetData sheetId="7">
        <row r="10">
          <cell r="G10">
            <v>106189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F8">
            <v>2640</v>
          </cell>
        </row>
      </sheetData>
      <sheetData sheetId="2">
        <row r="7">
          <cell r="G7">
            <v>463008</v>
          </cell>
          <cell r="L7">
            <v>352887.21</v>
          </cell>
          <cell r="N7">
            <v>352887.21</v>
          </cell>
          <cell r="S7">
            <v>21647.17</v>
          </cell>
          <cell r="U7">
            <v>21647.17</v>
          </cell>
          <cell r="AA7">
            <v>374534.38</v>
          </cell>
          <cell r="AF7">
            <v>8</v>
          </cell>
          <cell r="AH7">
            <v>8</v>
          </cell>
          <cell r="AM7">
            <v>10</v>
          </cell>
          <cell r="AO7">
            <v>10</v>
          </cell>
          <cell r="AT7">
            <v>22666.144999999997</v>
          </cell>
          <cell r="AV7">
            <v>22666.144999999997</v>
          </cell>
          <cell r="BA7">
            <v>3857.39</v>
          </cell>
          <cell r="BC7">
            <v>3857.39</v>
          </cell>
          <cell r="BH7">
            <v>1496.92</v>
          </cell>
          <cell r="BJ7">
            <v>1496.92</v>
          </cell>
          <cell r="BP7">
            <v>5354.3099999999995</v>
          </cell>
          <cell r="BU7">
            <v>2953.1</v>
          </cell>
          <cell r="BW7">
            <v>2953.1</v>
          </cell>
          <cell r="CB7">
            <v>0</v>
          </cell>
          <cell r="CD7">
            <v>0</v>
          </cell>
        </row>
      </sheetData>
      <sheetData sheetId="3">
        <row r="11">
          <cell r="U11">
            <v>0</v>
          </cell>
        </row>
      </sheetData>
      <sheetData sheetId="4">
        <row r="10">
          <cell r="F10">
            <v>4</v>
          </cell>
        </row>
      </sheetData>
      <sheetData sheetId="5">
        <row r="10">
          <cell r="F10">
            <v>32</v>
          </cell>
        </row>
      </sheetData>
      <sheetData sheetId="6">
        <row r="10">
          <cell r="D10">
            <v>374534.38</v>
          </cell>
        </row>
      </sheetData>
      <sheetData sheetId="7">
        <row r="10">
          <cell r="G10">
            <v>409630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>
        <row r="8">
          <cell r="R8">
            <v>0</v>
          </cell>
        </row>
      </sheetData>
      <sheetData sheetId="2">
        <row r="7">
          <cell r="G7">
            <v>0</v>
          </cell>
          <cell r="N7">
            <v>0</v>
          </cell>
          <cell r="U7">
            <v>0</v>
          </cell>
          <cell r="AA7">
            <v>0</v>
          </cell>
          <cell r="AH7">
            <v>0</v>
          </cell>
          <cell r="AO7">
            <v>0</v>
          </cell>
          <cell r="AV7">
            <v>0</v>
          </cell>
          <cell r="BC7">
            <v>0</v>
          </cell>
          <cell r="BJ7">
            <v>0</v>
          </cell>
          <cell r="BP7">
            <v>0</v>
          </cell>
          <cell r="BW7">
            <v>0</v>
          </cell>
          <cell r="CD7">
            <v>0</v>
          </cell>
        </row>
      </sheetData>
      <sheetData sheetId="3"/>
      <sheetData sheetId="4"/>
      <sheetData sheetId="5"/>
      <sheetData sheetId="6">
        <row r="10">
          <cell r="D10">
            <v>0</v>
          </cell>
        </row>
      </sheetData>
      <sheetData sheetId="7">
        <row r="10">
          <cell r="I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4" sqref="C4"/>
    </sheetView>
  </sheetViews>
  <sheetFormatPr defaultRowHeight="15" x14ac:dyDescent="0.25"/>
  <cols>
    <col min="1" max="1" width="11.5703125" customWidth="1"/>
    <col min="2" max="2" width="20.85546875" bestFit="1" customWidth="1"/>
    <col min="5" max="5" width="16.28515625" customWidth="1"/>
    <col min="6" max="6" width="22.140625" customWidth="1"/>
    <col min="7" max="7" width="14.42578125" customWidth="1"/>
  </cols>
  <sheetData>
    <row r="1" spans="1:7" s="6" customFormat="1" x14ac:dyDescent="0.25">
      <c r="A1" s="514" t="s">
        <v>0</v>
      </c>
      <c r="B1" s="514" t="s">
        <v>15</v>
      </c>
      <c r="D1" s="511"/>
      <c r="E1" s="513" t="s">
        <v>310</v>
      </c>
      <c r="F1" s="513" t="s">
        <v>311</v>
      </c>
      <c r="G1" s="511"/>
    </row>
    <row r="2" spans="1:7" x14ac:dyDescent="0.25">
      <c r="A2" s="1">
        <v>1702</v>
      </c>
      <c r="B2" s="10" t="s">
        <v>1</v>
      </c>
      <c r="D2" s="511"/>
      <c r="E2" s="512" t="s">
        <v>21</v>
      </c>
      <c r="F2" s="512" t="s">
        <v>304</v>
      </c>
      <c r="G2" s="511"/>
    </row>
    <row r="3" spans="1:7" x14ac:dyDescent="0.25">
      <c r="A3" s="1">
        <v>1903</v>
      </c>
      <c r="B3" s="10" t="s">
        <v>2</v>
      </c>
      <c r="D3" s="511"/>
      <c r="E3" s="512" t="s">
        <v>22</v>
      </c>
      <c r="F3" s="512" t="s">
        <v>305</v>
      </c>
      <c r="G3" s="511"/>
    </row>
    <row r="4" spans="1:7" x14ac:dyDescent="0.25">
      <c r="A4" s="1">
        <v>2406</v>
      </c>
      <c r="B4" s="10" t="s">
        <v>3</v>
      </c>
      <c r="D4" s="511"/>
      <c r="E4" s="512" t="s">
        <v>23</v>
      </c>
      <c r="F4" s="512" t="s">
        <v>305</v>
      </c>
      <c r="G4" s="511"/>
    </row>
    <row r="5" spans="1:7" x14ac:dyDescent="0.25">
      <c r="A5" s="1">
        <v>1704</v>
      </c>
      <c r="B5" s="10" t="s">
        <v>4</v>
      </c>
      <c r="D5" s="511"/>
      <c r="E5" s="512" t="s">
        <v>24</v>
      </c>
      <c r="F5" s="512" t="s">
        <v>306</v>
      </c>
      <c r="G5" s="511"/>
    </row>
    <row r="6" spans="1:7" x14ac:dyDescent="0.25">
      <c r="A6" s="1">
        <v>1606</v>
      </c>
      <c r="B6" s="10" t="s">
        <v>5</v>
      </c>
      <c r="D6" s="511"/>
      <c r="E6" s="512" t="s">
        <v>115</v>
      </c>
      <c r="F6" s="512" t="s">
        <v>307</v>
      </c>
      <c r="G6" s="511"/>
    </row>
    <row r="7" spans="1:7" x14ac:dyDescent="0.25">
      <c r="A7" s="1">
        <v>2404</v>
      </c>
      <c r="B7" s="10" t="s">
        <v>6</v>
      </c>
      <c r="D7" s="511"/>
      <c r="E7" s="512" t="s">
        <v>64</v>
      </c>
      <c r="F7" s="512" t="s">
        <v>308</v>
      </c>
      <c r="G7" s="511"/>
    </row>
    <row r="8" spans="1:7" x14ac:dyDescent="0.25">
      <c r="A8" s="1">
        <v>205</v>
      </c>
      <c r="B8" s="10" t="s">
        <v>7</v>
      </c>
      <c r="D8" s="511"/>
      <c r="E8" s="512" t="s">
        <v>161</v>
      </c>
      <c r="F8" s="7" t="s">
        <v>309</v>
      </c>
    </row>
    <row r="9" spans="1:7" x14ac:dyDescent="0.25">
      <c r="A9" s="1">
        <v>2009</v>
      </c>
      <c r="B9" s="10" t="s">
        <v>8</v>
      </c>
    </row>
    <row r="10" spans="1:7" x14ac:dyDescent="0.25">
      <c r="A10" s="1">
        <v>1701</v>
      </c>
      <c r="B10" s="10" t="s">
        <v>9</v>
      </c>
    </row>
    <row r="11" spans="1:7" x14ac:dyDescent="0.25">
      <c r="A11" s="1">
        <v>5555</v>
      </c>
      <c r="B11" s="10" t="s">
        <v>10</v>
      </c>
    </row>
    <row r="12" spans="1:7" x14ac:dyDescent="0.25">
      <c r="A12" s="1">
        <v>2104</v>
      </c>
      <c r="B12" s="10" t="s">
        <v>11</v>
      </c>
    </row>
    <row r="13" spans="1:7" x14ac:dyDescent="0.25">
      <c r="A13" s="1">
        <v>2003</v>
      </c>
      <c r="B13" s="10" t="s">
        <v>12</v>
      </c>
    </row>
    <row r="14" spans="1:7" x14ac:dyDescent="0.25">
      <c r="A14" s="1">
        <v>1111</v>
      </c>
      <c r="B14" s="10" t="s">
        <v>13</v>
      </c>
    </row>
    <row r="15" spans="1:7" x14ac:dyDescent="0.25">
      <c r="A15" s="1">
        <v>2001</v>
      </c>
      <c r="B15" s="10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887"/>
  <sheetViews>
    <sheetView workbookViewId="0">
      <selection activeCell="A2" sqref="A2"/>
    </sheetView>
  </sheetViews>
  <sheetFormatPr defaultRowHeight="15" x14ac:dyDescent="0.25"/>
  <cols>
    <col min="1" max="1" width="34.7109375" customWidth="1"/>
    <col min="2" max="2" width="9.85546875" bestFit="1" customWidth="1"/>
    <col min="3" max="3" width="11.85546875" bestFit="1" customWidth="1"/>
    <col min="4" max="4" width="7" style="6" bestFit="1" customWidth="1"/>
    <col min="5" max="5" width="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11.85546875" bestFit="1" customWidth="1"/>
    <col min="10" max="10" width="5" bestFit="1" customWidth="1"/>
    <col min="11" max="11" width="7" style="6" bestFit="1" customWidth="1"/>
    <col min="12" max="12" width="7.140625" bestFit="1" customWidth="1"/>
    <col min="13" max="13" width="7.140625" style="6" customWidth="1"/>
    <col min="14" max="14" width="9.28515625" customWidth="1"/>
    <col min="15" max="15" width="11.7109375" customWidth="1"/>
    <col min="16" max="16" width="12.5703125" customWidth="1"/>
    <col min="17" max="17" width="7" style="6" bestFit="1" customWidth="1"/>
    <col min="18" max="18" width="5" bestFit="1" customWidth="1"/>
    <col min="19" max="19" width="7.140625" bestFit="1" customWidth="1"/>
    <col min="20" max="20" width="6.5703125" bestFit="1" customWidth="1"/>
    <col min="21" max="21" width="10.85546875" customWidth="1"/>
    <col min="22" max="22" width="10.140625" customWidth="1"/>
    <col min="23" max="23" width="12.42578125" customWidth="1"/>
    <col min="24" max="24" width="7" style="6" bestFit="1" customWidth="1"/>
    <col min="25" max="25" width="5" bestFit="1" customWidth="1"/>
    <col min="26" max="26" width="7.140625" bestFit="1" customWidth="1"/>
    <col min="27" max="27" width="6.5703125" bestFit="1" customWidth="1"/>
    <col min="28" max="28" width="10.85546875" customWidth="1"/>
    <col min="29" max="29" width="11.85546875" bestFit="1" customWidth="1"/>
    <col min="30" max="30" width="5" bestFit="1" customWidth="1"/>
    <col min="31" max="31" width="7" style="6" bestFit="1" customWidth="1"/>
    <col min="32" max="32" width="7" bestFit="1" customWidth="1"/>
    <col min="33" max="33" width="5.7109375" bestFit="1" customWidth="1"/>
    <col min="34" max="34" width="9.85546875" bestFit="1" customWidth="1"/>
    <col min="35" max="35" width="11.85546875" bestFit="1" customWidth="1"/>
    <col min="36" max="36" width="9.140625" style="6"/>
    <col min="40" max="40" width="11.28515625" customWidth="1"/>
    <col min="41" max="41" width="10.5703125" customWidth="1"/>
    <col min="42" max="42" width="12.5703125" customWidth="1"/>
    <col min="43" max="43" width="7" style="6" bestFit="1" customWidth="1"/>
    <col min="44" max="44" width="5" bestFit="1" customWidth="1"/>
    <col min="45" max="45" width="7.140625" bestFit="1" customWidth="1"/>
    <col min="46" max="46" width="5.7109375" bestFit="1" customWidth="1"/>
    <col min="47" max="47" width="10.7109375" customWidth="1"/>
    <col min="48" max="48" width="12.28515625" customWidth="1"/>
    <col min="49" max="49" width="7" style="6" bestFit="1" customWidth="1"/>
    <col min="50" max="50" width="5" bestFit="1" customWidth="1"/>
    <col min="51" max="51" width="7.140625" bestFit="1" customWidth="1"/>
    <col min="52" max="52" width="5.7109375" bestFit="1" customWidth="1"/>
    <col min="53" max="53" width="9.85546875" bestFit="1" customWidth="1"/>
    <col min="54" max="54" width="12.42578125" bestFit="1" customWidth="1"/>
    <col min="55" max="55" width="7" style="6" bestFit="1" customWidth="1"/>
    <col min="56" max="56" width="5" bestFit="1" customWidth="1"/>
    <col min="57" max="57" width="7" bestFit="1" customWidth="1"/>
    <col min="58" max="58" width="5.5703125" bestFit="1" customWidth="1"/>
    <col min="59" max="59" width="9.85546875" bestFit="1" customWidth="1"/>
    <col min="60" max="60" width="11.85546875" bestFit="1" customWidth="1"/>
    <col min="61" max="61" width="7" style="6" bestFit="1" customWidth="1"/>
    <col min="62" max="62" width="5" bestFit="1" customWidth="1"/>
    <col min="63" max="63" width="7" bestFit="1" customWidth="1"/>
    <col min="64" max="64" width="5.7109375" bestFit="1" customWidth="1"/>
    <col min="65" max="65" width="11.140625" bestFit="1" customWidth="1"/>
    <col min="66" max="66" width="13" customWidth="1"/>
    <col min="70" max="70" width="14.28515625" customWidth="1"/>
    <col min="71" max="71" width="13" customWidth="1"/>
    <col min="74" max="74" width="13.85546875" customWidth="1"/>
    <col min="75" max="75" width="15.140625" customWidth="1"/>
    <col min="76" max="76" width="15.140625" style="6" customWidth="1"/>
    <col min="77" max="77" width="12.7109375" customWidth="1"/>
    <col min="82" max="82" width="12.5703125" customWidth="1"/>
    <col min="83" max="83" width="12.42578125" customWidth="1"/>
    <col min="86" max="86" width="18.85546875" customWidth="1"/>
    <col min="87" max="87" width="16.140625" customWidth="1"/>
    <col min="88" max="88" width="14.7109375" customWidth="1"/>
    <col min="89" max="89" width="12.28515625" customWidth="1"/>
    <col min="95" max="95" width="14.140625" customWidth="1"/>
  </cols>
  <sheetData>
    <row r="1" spans="1:156" s="6" customFormat="1" x14ac:dyDescent="0.25">
      <c r="B1" s="50" t="s">
        <v>17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49"/>
      <c r="V1" s="50" t="s">
        <v>18</v>
      </c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49"/>
      <c r="AO1" s="50" t="s">
        <v>19</v>
      </c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49"/>
      <c r="BN1" s="153" t="s">
        <v>20</v>
      </c>
      <c r="BO1" s="154"/>
      <c r="BP1" s="154"/>
      <c r="BQ1" s="154"/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54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6"/>
    </row>
    <row r="2" spans="1:156" ht="15" customHeight="1" x14ac:dyDescent="0.25">
      <c r="A2" s="18"/>
      <c r="B2" s="139" t="s">
        <v>120</v>
      </c>
      <c r="C2" s="140"/>
      <c r="D2" s="140"/>
      <c r="E2" s="140"/>
      <c r="F2" s="140"/>
      <c r="G2" s="141"/>
      <c r="H2" s="139" t="s">
        <v>121</v>
      </c>
      <c r="I2" s="140"/>
      <c r="J2" s="140"/>
      <c r="K2" s="140"/>
      <c r="L2" s="140"/>
      <c r="M2" s="140"/>
      <c r="N2" s="141"/>
      <c r="O2" s="139" t="s">
        <v>122</v>
      </c>
      <c r="P2" s="140"/>
      <c r="Q2" s="140"/>
      <c r="R2" s="140"/>
      <c r="S2" s="140"/>
      <c r="T2" s="141"/>
      <c r="U2" s="137"/>
      <c r="V2" s="147" t="s">
        <v>120</v>
      </c>
      <c r="W2" s="144"/>
      <c r="X2" s="144"/>
      <c r="Y2" s="144"/>
      <c r="Z2" s="144"/>
      <c r="AA2" s="145"/>
      <c r="AB2" s="147" t="s">
        <v>121</v>
      </c>
      <c r="AC2" s="144"/>
      <c r="AD2" s="144"/>
      <c r="AE2" s="144"/>
      <c r="AF2" s="144"/>
      <c r="AG2" s="145"/>
      <c r="AH2" s="147" t="s">
        <v>122</v>
      </c>
      <c r="AI2" s="144"/>
      <c r="AJ2" s="144"/>
      <c r="AK2" s="144"/>
      <c r="AL2" s="144"/>
      <c r="AM2" s="145"/>
      <c r="AN2" s="148" t="s">
        <v>129</v>
      </c>
      <c r="AO2" s="149" t="s">
        <v>124</v>
      </c>
      <c r="AP2" s="150"/>
      <c r="AQ2" s="150"/>
      <c r="AR2" s="150"/>
      <c r="AS2" s="150"/>
      <c r="AT2" s="151"/>
      <c r="AU2" s="149" t="s">
        <v>125</v>
      </c>
      <c r="AV2" s="150"/>
      <c r="AW2" s="150"/>
      <c r="AX2" s="150"/>
      <c r="AY2" s="150"/>
      <c r="AZ2" s="151"/>
      <c r="BA2" s="149" t="s">
        <v>126</v>
      </c>
      <c r="BB2" s="150"/>
      <c r="BC2" s="150"/>
      <c r="BD2" s="150"/>
      <c r="BE2" s="150"/>
      <c r="BF2" s="151"/>
      <c r="BG2" s="149" t="s">
        <v>122</v>
      </c>
      <c r="BH2" s="150"/>
      <c r="BI2" s="150"/>
      <c r="BJ2" s="150"/>
      <c r="BK2" s="150"/>
      <c r="BL2" s="151"/>
      <c r="BM2" s="499" t="s">
        <v>127</v>
      </c>
      <c r="BN2" s="499"/>
      <c r="BO2" s="499"/>
      <c r="BP2" s="499"/>
      <c r="BQ2" s="499"/>
      <c r="BR2" s="500"/>
      <c r="BS2" s="506" t="s">
        <v>128</v>
      </c>
      <c r="BT2" s="507"/>
      <c r="BU2" s="507"/>
      <c r="BV2" s="507"/>
      <c r="BW2" s="508"/>
      <c r="BX2" s="501" t="s">
        <v>296</v>
      </c>
      <c r="BY2" s="502"/>
      <c r="BZ2" s="502"/>
      <c r="CA2" s="502"/>
      <c r="CB2" s="502"/>
      <c r="CC2" s="503"/>
      <c r="CD2" s="509" t="s">
        <v>295</v>
      </c>
      <c r="CE2" s="510"/>
      <c r="CF2" s="510"/>
      <c r="CG2" s="510"/>
      <c r="CH2" s="510"/>
      <c r="CI2" s="510"/>
      <c r="CJ2" s="504"/>
      <c r="CK2" s="504"/>
      <c r="CL2" s="504"/>
      <c r="CM2" s="504"/>
      <c r="CN2" s="504"/>
      <c r="CO2" s="504"/>
      <c r="CP2" s="504"/>
      <c r="CQ2" s="504"/>
      <c r="CR2" s="504"/>
      <c r="CS2" s="504"/>
      <c r="CT2" s="504"/>
      <c r="CU2" s="504"/>
      <c r="CV2" s="504"/>
      <c r="CW2" s="505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</row>
    <row r="3" spans="1:156" s="117" customFormat="1" ht="21" x14ac:dyDescent="0.15">
      <c r="A3" s="62" t="s">
        <v>55</v>
      </c>
      <c r="B3" s="62" t="s">
        <v>21</v>
      </c>
      <c r="C3" s="62" t="s">
        <v>22</v>
      </c>
      <c r="D3" s="62" t="s">
        <v>64</v>
      </c>
      <c r="E3" s="62" t="s">
        <v>23</v>
      </c>
      <c r="F3" s="62" t="s">
        <v>24</v>
      </c>
      <c r="G3" s="138" t="s">
        <v>76</v>
      </c>
      <c r="H3" s="62" t="s">
        <v>21</v>
      </c>
      <c r="I3" s="62" t="s">
        <v>22</v>
      </c>
      <c r="J3" s="62" t="s">
        <v>23</v>
      </c>
      <c r="K3" s="62" t="s">
        <v>64</v>
      </c>
      <c r="L3" s="62" t="s">
        <v>24</v>
      </c>
      <c r="M3" s="138" t="s">
        <v>76</v>
      </c>
      <c r="N3" s="138" t="s">
        <v>161</v>
      </c>
      <c r="O3" s="115" t="s">
        <v>21</v>
      </c>
      <c r="P3" s="62" t="s">
        <v>22</v>
      </c>
      <c r="Q3" s="62" t="s">
        <v>64</v>
      </c>
      <c r="R3" s="62" t="s">
        <v>23</v>
      </c>
      <c r="S3" s="62" t="s">
        <v>24</v>
      </c>
      <c r="T3" s="62" t="s">
        <v>76</v>
      </c>
      <c r="U3" s="62" t="s">
        <v>123</v>
      </c>
      <c r="V3" s="115" t="s">
        <v>21</v>
      </c>
      <c r="W3" s="115" t="s">
        <v>22</v>
      </c>
      <c r="X3" s="62" t="s">
        <v>64</v>
      </c>
      <c r="Y3" s="115" t="s">
        <v>23</v>
      </c>
      <c r="Z3" s="115" t="s">
        <v>24</v>
      </c>
      <c r="AA3" s="63" t="s">
        <v>76</v>
      </c>
      <c r="AB3" s="146" t="s">
        <v>21</v>
      </c>
      <c r="AC3" s="146" t="s">
        <v>22</v>
      </c>
      <c r="AD3" s="64" t="s">
        <v>80</v>
      </c>
      <c r="AE3" s="64" t="s">
        <v>64</v>
      </c>
      <c r="AF3" s="64" t="s">
        <v>81</v>
      </c>
      <c r="AG3" s="63" t="s">
        <v>76</v>
      </c>
      <c r="AH3" s="115" t="s">
        <v>21</v>
      </c>
      <c r="AI3" s="115" t="s">
        <v>22</v>
      </c>
      <c r="AJ3" s="115" t="s">
        <v>64</v>
      </c>
      <c r="AK3" s="115" t="s">
        <v>23</v>
      </c>
      <c r="AL3" s="115" t="s">
        <v>24</v>
      </c>
      <c r="AM3" s="62" t="s">
        <v>76</v>
      </c>
      <c r="AN3" s="62"/>
      <c r="AO3" s="115" t="s">
        <v>21</v>
      </c>
      <c r="AP3" s="115" t="s">
        <v>22</v>
      </c>
      <c r="AQ3" s="115" t="s">
        <v>64</v>
      </c>
      <c r="AR3" s="115" t="s">
        <v>23</v>
      </c>
      <c r="AS3" s="115" t="s">
        <v>24</v>
      </c>
      <c r="AT3" s="63" t="s">
        <v>76</v>
      </c>
      <c r="AU3" s="115" t="s">
        <v>21</v>
      </c>
      <c r="AV3" s="115" t="s">
        <v>22</v>
      </c>
      <c r="AW3" s="62" t="s">
        <v>64</v>
      </c>
      <c r="AX3" s="115" t="s">
        <v>23</v>
      </c>
      <c r="AY3" s="115" t="s">
        <v>24</v>
      </c>
      <c r="AZ3" s="63" t="s">
        <v>76</v>
      </c>
      <c r="BA3" s="64" t="s">
        <v>21</v>
      </c>
      <c r="BB3" s="64" t="s">
        <v>82</v>
      </c>
      <c r="BC3" s="64" t="s">
        <v>64</v>
      </c>
      <c r="BD3" s="64" t="s">
        <v>80</v>
      </c>
      <c r="BE3" s="64" t="s">
        <v>81</v>
      </c>
      <c r="BF3" s="63" t="s">
        <v>76</v>
      </c>
      <c r="BG3" s="115" t="s">
        <v>21</v>
      </c>
      <c r="BH3" s="115" t="s">
        <v>22</v>
      </c>
      <c r="BI3" s="115" t="s">
        <v>64</v>
      </c>
      <c r="BJ3" s="62" t="s">
        <v>80</v>
      </c>
      <c r="BK3" s="62" t="s">
        <v>81</v>
      </c>
      <c r="BL3" s="62" t="s">
        <v>76</v>
      </c>
      <c r="BM3" s="115" t="s">
        <v>21</v>
      </c>
      <c r="BN3" s="115" t="s">
        <v>22</v>
      </c>
      <c r="BO3" s="115" t="s">
        <v>64</v>
      </c>
      <c r="BP3" s="62" t="s">
        <v>80</v>
      </c>
      <c r="BQ3" s="62" t="s">
        <v>81</v>
      </c>
      <c r="BR3" s="62" t="s">
        <v>76</v>
      </c>
      <c r="BS3" s="115" t="s">
        <v>22</v>
      </c>
      <c r="BT3" s="115" t="s">
        <v>64</v>
      </c>
      <c r="BU3" s="62" t="s">
        <v>80</v>
      </c>
      <c r="BV3" s="62" t="s">
        <v>81</v>
      </c>
      <c r="BW3" s="62" t="s">
        <v>76</v>
      </c>
      <c r="BX3" s="115" t="s">
        <v>21</v>
      </c>
      <c r="BY3" s="115" t="s">
        <v>22</v>
      </c>
      <c r="BZ3" s="115" t="s">
        <v>64</v>
      </c>
      <c r="CA3" s="62" t="s">
        <v>80</v>
      </c>
      <c r="CB3" s="62" t="s">
        <v>81</v>
      </c>
      <c r="CC3" s="62" t="s">
        <v>76</v>
      </c>
      <c r="CD3" s="115" t="s">
        <v>21</v>
      </c>
      <c r="CE3" s="115" t="s">
        <v>22</v>
      </c>
      <c r="CF3" s="115" t="s">
        <v>64</v>
      </c>
      <c r="CG3" s="62" t="s">
        <v>80</v>
      </c>
      <c r="CH3" s="62" t="s">
        <v>81</v>
      </c>
      <c r="CI3" s="62" t="s">
        <v>76</v>
      </c>
      <c r="CJ3" s="115" t="s">
        <v>21</v>
      </c>
      <c r="CK3" s="115" t="s">
        <v>22</v>
      </c>
      <c r="CL3" s="115" t="s">
        <v>64</v>
      </c>
      <c r="CM3" s="62" t="s">
        <v>80</v>
      </c>
      <c r="CN3" s="62" t="s">
        <v>81</v>
      </c>
      <c r="CO3" s="62" t="s">
        <v>76</v>
      </c>
      <c r="CP3" s="62"/>
      <c r="CQ3" s="115" t="s">
        <v>22</v>
      </c>
      <c r="CR3" s="115" t="s">
        <v>64</v>
      </c>
      <c r="CS3" s="62" t="s">
        <v>80</v>
      </c>
      <c r="CT3" s="62" t="s">
        <v>81</v>
      </c>
      <c r="CU3" s="62" t="s">
        <v>76</v>
      </c>
      <c r="CV3" s="62"/>
      <c r="CW3" s="62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  <c r="DQ3" s="116"/>
      <c r="DR3" s="116"/>
      <c r="DS3" s="116"/>
      <c r="DT3" s="116"/>
      <c r="DU3" s="116"/>
      <c r="DV3" s="116"/>
      <c r="DW3" s="116"/>
      <c r="DX3" s="116"/>
      <c r="DY3" s="116"/>
      <c r="DZ3" s="116"/>
      <c r="EA3" s="116"/>
      <c r="EB3" s="116"/>
      <c r="EC3" s="116"/>
      <c r="ED3" s="116"/>
      <c r="EE3" s="116"/>
      <c r="EF3" s="116"/>
      <c r="EG3" s="116"/>
      <c r="EH3" s="116"/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16"/>
      <c r="EZ3" s="116"/>
    </row>
    <row r="4" spans="1:156" x14ac:dyDescent="0.25">
      <c r="A4" s="33" t="s">
        <v>27</v>
      </c>
      <c r="B4" s="58" t="s">
        <v>62</v>
      </c>
      <c r="C4" s="11">
        <v>1702</v>
      </c>
      <c r="D4" s="59" t="s">
        <v>65</v>
      </c>
      <c r="E4" s="56" t="s">
        <v>29</v>
      </c>
      <c r="F4" s="14" t="s">
        <v>56</v>
      </c>
      <c r="G4" s="15">
        <v>425</v>
      </c>
      <c r="H4" s="19">
        <v>112</v>
      </c>
      <c r="I4" s="11">
        <v>1702</v>
      </c>
      <c r="J4" s="21" t="s">
        <v>29</v>
      </c>
      <c r="K4" s="13" t="s">
        <v>66</v>
      </c>
      <c r="L4" s="14" t="s">
        <v>56</v>
      </c>
      <c r="M4" s="185">
        <v>197</v>
      </c>
      <c r="N4" s="15" t="s">
        <v>162</v>
      </c>
      <c r="O4" s="16">
        <v>110</v>
      </c>
      <c r="P4" s="11">
        <v>1702</v>
      </c>
      <c r="Q4" s="59" t="s">
        <v>74</v>
      </c>
      <c r="R4" s="13" t="s">
        <v>29</v>
      </c>
      <c r="S4" s="14" t="s">
        <v>56</v>
      </c>
      <c r="T4" s="15">
        <v>622</v>
      </c>
      <c r="U4" s="15">
        <v>622</v>
      </c>
      <c r="V4" s="16">
        <v>121</v>
      </c>
      <c r="W4" s="11">
        <v>1702</v>
      </c>
      <c r="X4" s="59" t="s">
        <v>68</v>
      </c>
      <c r="Y4" s="13" t="s">
        <v>29</v>
      </c>
      <c r="Z4" s="14" t="s">
        <v>56</v>
      </c>
      <c r="AA4" s="15">
        <v>422</v>
      </c>
      <c r="AB4" s="19">
        <v>122</v>
      </c>
      <c r="AC4" s="11">
        <v>1702</v>
      </c>
      <c r="AD4" s="13" t="s">
        <v>29</v>
      </c>
      <c r="AE4" s="13" t="s">
        <v>69</v>
      </c>
      <c r="AF4" s="14" t="s">
        <v>56</v>
      </c>
      <c r="AG4" s="15">
        <v>188</v>
      </c>
      <c r="AH4" s="16" t="s">
        <v>63</v>
      </c>
      <c r="AI4" s="11">
        <v>1702</v>
      </c>
      <c r="AJ4" s="59" t="s">
        <v>67</v>
      </c>
      <c r="AK4" s="13" t="s">
        <v>29</v>
      </c>
      <c r="AL4" s="14" t="s">
        <v>56</v>
      </c>
      <c r="AM4" s="34">
        <v>610</v>
      </c>
      <c r="AN4" s="15">
        <v>610</v>
      </c>
      <c r="AO4" s="16">
        <v>131</v>
      </c>
      <c r="AP4" s="11">
        <v>1702</v>
      </c>
      <c r="AQ4" s="59" t="s">
        <v>71</v>
      </c>
      <c r="AR4" s="13" t="s">
        <v>29</v>
      </c>
      <c r="AS4" s="14" t="s">
        <v>56</v>
      </c>
      <c r="AT4" s="15">
        <v>350</v>
      </c>
      <c r="AU4" s="19">
        <v>132</v>
      </c>
      <c r="AV4" s="11">
        <v>1702</v>
      </c>
      <c r="AW4" s="13" t="s">
        <v>72</v>
      </c>
      <c r="AX4" s="13" t="s">
        <v>29</v>
      </c>
      <c r="AY4" s="14" t="s">
        <v>56</v>
      </c>
      <c r="AZ4" s="15">
        <v>75</v>
      </c>
      <c r="BA4" s="19">
        <v>133</v>
      </c>
      <c r="BB4" s="11">
        <v>1702</v>
      </c>
      <c r="BC4" s="59" t="s">
        <v>59</v>
      </c>
      <c r="BD4" s="13" t="s">
        <v>29</v>
      </c>
      <c r="BE4" s="14" t="s">
        <v>56</v>
      </c>
      <c r="BF4" s="15">
        <v>0</v>
      </c>
      <c r="BG4" s="16">
        <v>130</v>
      </c>
      <c r="BH4" s="11">
        <v>1702</v>
      </c>
      <c r="BI4" s="59" t="s">
        <v>70</v>
      </c>
      <c r="BJ4" s="13" t="s">
        <v>29</v>
      </c>
      <c r="BK4" s="14" t="s">
        <v>56</v>
      </c>
      <c r="BL4" s="34">
        <v>425</v>
      </c>
      <c r="BM4" s="15">
        <v>886</v>
      </c>
      <c r="BN4" s="11">
        <v>1702</v>
      </c>
      <c r="BO4" s="13" t="s">
        <v>294</v>
      </c>
      <c r="BP4" s="461" t="s">
        <v>29</v>
      </c>
      <c r="BQ4" s="462" t="s">
        <v>56</v>
      </c>
      <c r="BR4" s="15">
        <v>2005</v>
      </c>
      <c r="BS4" s="12"/>
      <c r="BT4" s="13"/>
      <c r="BU4" s="13"/>
      <c r="BV4" s="14"/>
      <c r="BW4" s="15">
        <v>2005</v>
      </c>
      <c r="BX4" s="463">
        <v>411</v>
      </c>
      <c r="BY4" s="11">
        <v>1702</v>
      </c>
      <c r="BZ4" s="12" t="s">
        <v>297</v>
      </c>
      <c r="CA4" s="461" t="s">
        <v>29</v>
      </c>
      <c r="CB4" s="462" t="s">
        <v>56</v>
      </c>
      <c r="CC4" s="463">
        <v>1646</v>
      </c>
      <c r="CD4" s="12"/>
      <c r="CE4" s="13"/>
      <c r="CF4" s="13"/>
      <c r="CG4" s="14"/>
      <c r="CH4" s="17">
        <v>250.625</v>
      </c>
      <c r="CI4" s="17">
        <v>250.625</v>
      </c>
      <c r="CJ4" s="17">
        <v>205.75</v>
      </c>
      <c r="CK4" s="12"/>
      <c r="CL4" s="13"/>
      <c r="CM4" s="13"/>
      <c r="CN4" s="14"/>
      <c r="CO4" s="17">
        <v>205.75</v>
      </c>
      <c r="CP4" s="20">
        <v>1.9187337314346959</v>
      </c>
      <c r="CQ4" s="12"/>
      <c r="CR4" s="13"/>
      <c r="CS4" s="13"/>
      <c r="CT4" s="14"/>
      <c r="CU4" s="20">
        <v>1.9187337314346959</v>
      </c>
      <c r="CV4" s="20">
        <v>1.5751799111927727</v>
      </c>
      <c r="CW4" s="20">
        <v>1.5751799111927727</v>
      </c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</row>
    <row r="5" spans="1:156" x14ac:dyDescent="0.25">
      <c r="A5" s="33" t="s">
        <v>28</v>
      </c>
      <c r="B5" s="58" t="s">
        <v>62</v>
      </c>
      <c r="C5" s="11">
        <v>1903</v>
      </c>
      <c r="D5" s="59" t="s">
        <v>65</v>
      </c>
      <c r="E5" s="56" t="s">
        <v>29</v>
      </c>
      <c r="F5" s="14" t="s">
        <v>56</v>
      </c>
      <c r="G5" s="15">
        <v>3298</v>
      </c>
      <c r="H5" s="19">
        <v>112</v>
      </c>
      <c r="I5" s="11">
        <v>1903</v>
      </c>
      <c r="J5" s="21" t="s">
        <v>29</v>
      </c>
      <c r="K5" s="13" t="s">
        <v>66</v>
      </c>
      <c r="L5" s="14" t="s">
        <v>56</v>
      </c>
      <c r="M5" s="185">
        <v>2045</v>
      </c>
      <c r="N5" s="185" t="s">
        <v>162</v>
      </c>
      <c r="O5" s="16">
        <v>110</v>
      </c>
      <c r="P5" s="11">
        <v>1903</v>
      </c>
      <c r="Q5" s="59" t="s">
        <v>74</v>
      </c>
      <c r="R5" s="13" t="s">
        <v>29</v>
      </c>
      <c r="S5" s="14" t="s">
        <v>56</v>
      </c>
      <c r="T5" s="15">
        <v>5343</v>
      </c>
      <c r="U5" s="15">
        <v>5343</v>
      </c>
      <c r="V5" s="16">
        <v>121</v>
      </c>
      <c r="W5" s="11">
        <v>1903</v>
      </c>
      <c r="X5" s="59" t="s">
        <v>68</v>
      </c>
      <c r="Y5" s="13" t="s">
        <v>29</v>
      </c>
      <c r="Z5" s="14" t="s">
        <v>56</v>
      </c>
      <c r="AA5" s="15">
        <v>3255</v>
      </c>
      <c r="AB5" s="19">
        <v>122</v>
      </c>
      <c r="AC5" s="11">
        <v>1903</v>
      </c>
      <c r="AD5" s="13" t="s">
        <v>29</v>
      </c>
      <c r="AE5" s="13" t="s">
        <v>69</v>
      </c>
      <c r="AF5" s="14" t="s">
        <v>56</v>
      </c>
      <c r="AG5" s="15">
        <v>2012</v>
      </c>
      <c r="AH5" s="16" t="s">
        <v>63</v>
      </c>
      <c r="AI5" s="11">
        <v>1903</v>
      </c>
      <c r="AJ5" s="59" t="s">
        <v>67</v>
      </c>
      <c r="AK5" s="13" t="s">
        <v>29</v>
      </c>
      <c r="AL5" s="14" t="s">
        <v>56</v>
      </c>
      <c r="AM5" s="34">
        <v>5267</v>
      </c>
      <c r="AN5" s="15">
        <v>5267</v>
      </c>
      <c r="AO5" s="16">
        <v>131</v>
      </c>
      <c r="AP5" s="11">
        <v>1903</v>
      </c>
      <c r="AQ5" s="59" t="s">
        <v>71</v>
      </c>
      <c r="AR5" s="13" t="s">
        <v>29</v>
      </c>
      <c r="AS5" s="14" t="s">
        <v>56</v>
      </c>
      <c r="AT5" s="15">
        <v>2312</v>
      </c>
      <c r="AU5" s="19">
        <v>132</v>
      </c>
      <c r="AV5" s="11">
        <v>1903</v>
      </c>
      <c r="AW5" s="13" t="s">
        <v>72</v>
      </c>
      <c r="AX5" s="13" t="s">
        <v>29</v>
      </c>
      <c r="AY5" s="14" t="s">
        <v>56</v>
      </c>
      <c r="AZ5" s="15">
        <v>1970</v>
      </c>
      <c r="BA5" s="19">
        <v>133</v>
      </c>
      <c r="BB5" s="11">
        <v>1903</v>
      </c>
      <c r="BC5" s="59" t="s">
        <v>59</v>
      </c>
      <c r="BD5" s="13" t="s">
        <v>29</v>
      </c>
      <c r="BE5" s="14" t="s">
        <v>56</v>
      </c>
      <c r="BF5" s="15">
        <v>756</v>
      </c>
      <c r="BG5" s="16">
        <v>130</v>
      </c>
      <c r="BH5" s="11">
        <v>1903</v>
      </c>
      <c r="BI5" s="59" t="s">
        <v>70</v>
      </c>
      <c r="BJ5" s="13" t="s">
        <v>29</v>
      </c>
      <c r="BK5" s="14" t="s">
        <v>56</v>
      </c>
      <c r="BL5" s="34">
        <v>5038</v>
      </c>
      <c r="BM5" s="463">
        <v>887</v>
      </c>
      <c r="BN5" s="11">
        <v>1903</v>
      </c>
      <c r="BO5" s="461" t="s">
        <v>294</v>
      </c>
      <c r="BP5" s="461" t="s">
        <v>29</v>
      </c>
      <c r="BQ5" s="462" t="s">
        <v>56</v>
      </c>
      <c r="BR5" s="15">
        <v>16635.93</v>
      </c>
      <c r="BS5" s="12" t="s">
        <v>31</v>
      </c>
      <c r="BT5" s="13">
        <v>0</v>
      </c>
      <c r="BU5" s="13" t="s">
        <v>29</v>
      </c>
      <c r="BV5" s="14" t="s">
        <v>30</v>
      </c>
      <c r="BW5" s="15">
        <v>16635.93</v>
      </c>
      <c r="BX5" s="463">
        <v>411</v>
      </c>
      <c r="BY5" s="11">
        <v>1903</v>
      </c>
      <c r="BZ5" s="460" t="s">
        <v>297</v>
      </c>
      <c r="CA5" s="461" t="s">
        <v>29</v>
      </c>
      <c r="CB5" s="462" t="s">
        <v>56</v>
      </c>
      <c r="CC5" s="463">
        <v>15317.93</v>
      </c>
      <c r="CD5" s="12" t="s">
        <v>33</v>
      </c>
      <c r="CE5" s="13">
        <v>0</v>
      </c>
      <c r="CF5" s="13" t="s">
        <v>29</v>
      </c>
      <c r="CG5" s="14" t="s">
        <v>30</v>
      </c>
      <c r="CH5" s="17">
        <v>2079.49125</v>
      </c>
      <c r="CI5" s="17">
        <v>2079.49125</v>
      </c>
      <c r="CJ5" s="17">
        <v>1914.74125</v>
      </c>
      <c r="CK5" s="12" t="s">
        <v>34</v>
      </c>
      <c r="CL5" s="13">
        <v>0</v>
      </c>
      <c r="CM5" s="13" t="s">
        <v>29</v>
      </c>
      <c r="CN5" s="14" t="s">
        <v>30</v>
      </c>
      <c r="CO5" s="17">
        <v>1914.74125</v>
      </c>
      <c r="CP5" s="20">
        <v>1.8533294564316465</v>
      </c>
      <c r="CQ5" s="12" t="s">
        <v>35</v>
      </c>
      <c r="CR5" s="13">
        <v>0</v>
      </c>
      <c r="CS5" s="13" t="s">
        <v>29</v>
      </c>
      <c r="CT5" s="14" t="s">
        <v>30</v>
      </c>
      <c r="CU5" s="20">
        <v>1.8533294564316465</v>
      </c>
      <c r="CV5" s="20">
        <v>1.7064973752929959</v>
      </c>
      <c r="CW5" s="20">
        <v>1.7064973752929959</v>
      </c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A6" s="33"/>
      <c r="B6" s="58" t="s">
        <v>62</v>
      </c>
      <c r="C6" s="11">
        <v>2406</v>
      </c>
      <c r="D6" s="59" t="s">
        <v>65</v>
      </c>
      <c r="E6" s="56" t="s">
        <v>29</v>
      </c>
      <c r="F6" s="14" t="s">
        <v>56</v>
      </c>
      <c r="G6" s="23">
        <v>3489</v>
      </c>
      <c r="H6" s="19">
        <v>112</v>
      </c>
      <c r="I6" s="11">
        <v>2406</v>
      </c>
      <c r="J6" s="21" t="s">
        <v>29</v>
      </c>
      <c r="K6" s="13" t="s">
        <v>66</v>
      </c>
      <c r="L6" s="14" t="s">
        <v>56</v>
      </c>
      <c r="M6" s="190">
        <v>1471</v>
      </c>
      <c r="N6" s="185" t="s">
        <v>162</v>
      </c>
      <c r="O6" s="16">
        <v>110</v>
      </c>
      <c r="P6" s="11">
        <v>2406</v>
      </c>
      <c r="Q6" s="59" t="s">
        <v>74</v>
      </c>
      <c r="R6" s="21" t="s">
        <v>29</v>
      </c>
      <c r="S6" s="14" t="s">
        <v>56</v>
      </c>
      <c r="T6" s="23">
        <v>4960</v>
      </c>
      <c r="U6" s="23">
        <v>4960</v>
      </c>
      <c r="V6" s="16">
        <v>121</v>
      </c>
      <c r="W6" s="11">
        <v>2406</v>
      </c>
      <c r="X6" s="59" t="s">
        <v>68</v>
      </c>
      <c r="Y6" s="13" t="s">
        <v>29</v>
      </c>
      <c r="Z6" s="14" t="s">
        <v>56</v>
      </c>
      <c r="AA6" s="23">
        <v>3311</v>
      </c>
      <c r="AB6" s="19">
        <v>122</v>
      </c>
      <c r="AC6" s="11">
        <v>2406</v>
      </c>
      <c r="AD6" s="13" t="s">
        <v>29</v>
      </c>
      <c r="AE6" s="13" t="s">
        <v>69</v>
      </c>
      <c r="AF6" s="14" t="s">
        <v>56</v>
      </c>
      <c r="AG6" s="23">
        <v>1454</v>
      </c>
      <c r="AH6" s="16" t="s">
        <v>63</v>
      </c>
      <c r="AI6" s="11">
        <v>2406</v>
      </c>
      <c r="AJ6" s="59" t="s">
        <v>67</v>
      </c>
      <c r="AK6" s="13" t="s">
        <v>29</v>
      </c>
      <c r="AL6" s="14" t="s">
        <v>56</v>
      </c>
      <c r="AM6" s="35">
        <v>4765</v>
      </c>
      <c r="AN6" s="23">
        <v>4765</v>
      </c>
      <c r="AO6" s="16">
        <v>131</v>
      </c>
      <c r="AP6" s="11">
        <v>2406</v>
      </c>
      <c r="AQ6" s="59" t="s">
        <v>71</v>
      </c>
      <c r="AR6" s="13" t="s">
        <v>29</v>
      </c>
      <c r="AS6" s="14" t="s">
        <v>56</v>
      </c>
      <c r="AT6" s="23">
        <v>768</v>
      </c>
      <c r="AU6" s="19">
        <v>132</v>
      </c>
      <c r="AV6" s="11">
        <v>2406</v>
      </c>
      <c r="AW6" s="13" t="s">
        <v>72</v>
      </c>
      <c r="AX6" s="13" t="s">
        <v>29</v>
      </c>
      <c r="AY6" s="14" t="s">
        <v>56</v>
      </c>
      <c r="AZ6" s="23">
        <v>136</v>
      </c>
      <c r="BA6" s="19">
        <v>133</v>
      </c>
      <c r="BB6" s="11">
        <v>2406</v>
      </c>
      <c r="BC6" s="59" t="s">
        <v>59</v>
      </c>
      <c r="BD6" s="13" t="s">
        <v>29</v>
      </c>
      <c r="BE6" s="14" t="s">
        <v>56</v>
      </c>
      <c r="BF6" s="23">
        <v>0</v>
      </c>
      <c r="BG6" s="16">
        <v>130</v>
      </c>
      <c r="BH6" s="11">
        <v>2406</v>
      </c>
      <c r="BI6" s="59" t="s">
        <v>70</v>
      </c>
      <c r="BJ6" s="13" t="s">
        <v>29</v>
      </c>
      <c r="BK6" s="14" t="s">
        <v>56</v>
      </c>
      <c r="BL6" s="23">
        <v>904</v>
      </c>
      <c r="BM6" s="463">
        <v>888</v>
      </c>
      <c r="BN6" s="11">
        <v>2406</v>
      </c>
      <c r="BO6" s="461" t="s">
        <v>294</v>
      </c>
      <c r="BP6" s="461" t="s">
        <v>29</v>
      </c>
      <c r="BQ6" s="462" t="s">
        <v>56</v>
      </c>
      <c r="BR6" s="23">
        <v>58722.682000000001</v>
      </c>
      <c r="BS6" s="25" t="s">
        <v>31</v>
      </c>
      <c r="BT6" s="21">
        <v>0</v>
      </c>
      <c r="BU6" s="21" t="s">
        <v>29</v>
      </c>
      <c r="BV6" s="22" t="s">
        <v>52</v>
      </c>
      <c r="BW6" s="23">
        <v>58722.682000000001</v>
      </c>
      <c r="BX6" s="463">
        <v>411</v>
      </c>
      <c r="BY6" s="11">
        <v>2406</v>
      </c>
      <c r="BZ6" s="460" t="s">
        <v>297</v>
      </c>
      <c r="CA6" s="461" t="s">
        <v>29</v>
      </c>
      <c r="CB6" s="462" t="s">
        <v>56</v>
      </c>
      <c r="CC6" s="477">
        <v>13356.021000000001</v>
      </c>
      <c r="CD6" s="25" t="s">
        <v>33</v>
      </c>
      <c r="CE6" s="21">
        <v>0</v>
      </c>
      <c r="CF6" s="21" t="s">
        <v>29</v>
      </c>
      <c r="CG6" s="22" t="s">
        <v>52</v>
      </c>
      <c r="CH6" s="24">
        <v>7340.3352500000001</v>
      </c>
      <c r="CI6" s="24">
        <v>7340.3352500000001</v>
      </c>
      <c r="CJ6" s="24">
        <v>1669.5026250000001</v>
      </c>
      <c r="CK6" s="25" t="s">
        <v>34</v>
      </c>
      <c r="CL6" s="21">
        <v>0</v>
      </c>
      <c r="CM6" s="21" t="s">
        <v>29</v>
      </c>
      <c r="CN6" s="22" t="s">
        <v>52</v>
      </c>
      <c r="CO6" s="17">
        <v>1669.5026250000001</v>
      </c>
      <c r="CP6" s="26">
        <v>7.0471728590629805</v>
      </c>
      <c r="CQ6" s="25" t="s">
        <v>35</v>
      </c>
      <c r="CR6" s="21">
        <v>0</v>
      </c>
      <c r="CS6" s="21" t="s">
        <v>29</v>
      </c>
      <c r="CT6" s="22" t="s">
        <v>52</v>
      </c>
      <c r="CU6" s="20">
        <v>7.0471728590629805</v>
      </c>
      <c r="CV6" s="26">
        <v>1.6028251008064518</v>
      </c>
      <c r="CW6" s="20">
        <v>1.6028251008064518</v>
      </c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</row>
    <row r="7" spans="1:156" x14ac:dyDescent="0.25">
      <c r="A7" s="33" t="s">
        <v>36</v>
      </c>
      <c r="B7" s="58" t="s">
        <v>62</v>
      </c>
      <c r="C7" s="11">
        <v>1701</v>
      </c>
      <c r="D7" s="59" t="s">
        <v>65</v>
      </c>
      <c r="E7" s="56" t="s">
        <v>29</v>
      </c>
      <c r="F7" s="14" t="s">
        <v>56</v>
      </c>
      <c r="G7" s="15">
        <v>7149</v>
      </c>
      <c r="H7" s="19">
        <v>112</v>
      </c>
      <c r="I7" s="11">
        <v>1701</v>
      </c>
      <c r="J7" s="13" t="s">
        <v>29</v>
      </c>
      <c r="K7" s="13" t="s">
        <v>66</v>
      </c>
      <c r="L7" s="14" t="s">
        <v>56</v>
      </c>
      <c r="M7" s="185">
        <v>1562</v>
      </c>
      <c r="N7" s="185" t="s">
        <v>162</v>
      </c>
      <c r="O7" s="16">
        <v>110</v>
      </c>
      <c r="P7" s="11">
        <v>1701</v>
      </c>
      <c r="Q7" s="59" t="s">
        <v>74</v>
      </c>
      <c r="R7" s="13" t="s">
        <v>29</v>
      </c>
      <c r="S7" s="14" t="s">
        <v>56</v>
      </c>
      <c r="T7" s="15">
        <v>8711</v>
      </c>
      <c r="U7" s="15">
        <v>8711</v>
      </c>
      <c r="V7" s="16">
        <v>121</v>
      </c>
      <c r="W7" s="11">
        <v>1701</v>
      </c>
      <c r="X7" s="59" t="s">
        <v>68</v>
      </c>
      <c r="Y7" s="13" t="s">
        <v>29</v>
      </c>
      <c r="Z7" s="14" t="s">
        <v>56</v>
      </c>
      <c r="AA7" s="15">
        <v>6758</v>
      </c>
      <c r="AB7" s="19">
        <v>122</v>
      </c>
      <c r="AC7" s="11">
        <v>1701</v>
      </c>
      <c r="AD7" s="13" t="s">
        <v>29</v>
      </c>
      <c r="AE7" s="13" t="s">
        <v>69</v>
      </c>
      <c r="AF7" s="14" t="s">
        <v>56</v>
      </c>
      <c r="AG7" s="15">
        <v>1520</v>
      </c>
      <c r="AH7" s="16" t="s">
        <v>63</v>
      </c>
      <c r="AI7" s="11">
        <v>1701</v>
      </c>
      <c r="AJ7" s="59" t="s">
        <v>67</v>
      </c>
      <c r="AK7" s="13" t="s">
        <v>29</v>
      </c>
      <c r="AL7" s="14" t="s">
        <v>56</v>
      </c>
      <c r="AM7" s="34">
        <v>8278</v>
      </c>
      <c r="AN7" s="15">
        <v>8278</v>
      </c>
      <c r="AO7" s="16">
        <v>131</v>
      </c>
      <c r="AP7" s="11">
        <v>1701</v>
      </c>
      <c r="AQ7" s="59" t="s">
        <v>71</v>
      </c>
      <c r="AR7" s="13" t="s">
        <v>29</v>
      </c>
      <c r="AS7" s="14" t="s">
        <v>56</v>
      </c>
      <c r="AT7" s="15">
        <v>5778</v>
      </c>
      <c r="AU7" s="19">
        <v>132</v>
      </c>
      <c r="AV7" s="11">
        <v>1701</v>
      </c>
      <c r="AW7" s="13" t="s">
        <v>72</v>
      </c>
      <c r="AX7" s="13" t="s">
        <v>29</v>
      </c>
      <c r="AY7" s="14" t="s">
        <v>56</v>
      </c>
      <c r="AZ7" s="15">
        <v>1543</v>
      </c>
      <c r="BA7" s="19">
        <v>133</v>
      </c>
      <c r="BB7" s="11">
        <v>1701</v>
      </c>
      <c r="BC7" s="59" t="s">
        <v>59</v>
      </c>
      <c r="BD7" s="13" t="s">
        <v>29</v>
      </c>
      <c r="BE7" s="14" t="s">
        <v>56</v>
      </c>
      <c r="BF7" s="15">
        <v>1149</v>
      </c>
      <c r="BG7" s="16">
        <v>130</v>
      </c>
      <c r="BH7" s="11">
        <v>1701</v>
      </c>
      <c r="BI7" s="59" t="s">
        <v>70</v>
      </c>
      <c r="BJ7" s="13" t="s">
        <v>29</v>
      </c>
      <c r="BK7" s="14" t="s">
        <v>56</v>
      </c>
      <c r="BL7" s="34">
        <v>8470</v>
      </c>
      <c r="BM7" s="463">
        <v>889</v>
      </c>
      <c r="BN7" s="11">
        <v>1701</v>
      </c>
      <c r="BO7" s="461" t="s">
        <v>294</v>
      </c>
      <c r="BP7" s="461" t="s">
        <v>29</v>
      </c>
      <c r="BQ7" s="462" t="s">
        <v>56</v>
      </c>
      <c r="BR7" s="15">
        <v>42951.99</v>
      </c>
      <c r="BS7" s="12" t="s">
        <v>31</v>
      </c>
      <c r="BT7" s="13">
        <v>0</v>
      </c>
      <c r="BU7" s="13" t="s">
        <v>29</v>
      </c>
      <c r="BV7" s="14" t="s">
        <v>37</v>
      </c>
      <c r="BW7" s="15">
        <v>42951.99</v>
      </c>
      <c r="BX7" s="463">
        <v>411</v>
      </c>
      <c r="BY7" s="11">
        <v>1701</v>
      </c>
      <c r="BZ7" s="460" t="s">
        <v>297</v>
      </c>
      <c r="CA7" s="461" t="s">
        <v>29</v>
      </c>
      <c r="CB7" s="462" t="s">
        <v>56</v>
      </c>
      <c r="CC7" s="463">
        <v>28791.989999999998</v>
      </c>
      <c r="CD7" s="12" t="s">
        <v>33</v>
      </c>
      <c r="CE7" s="13">
        <v>0</v>
      </c>
      <c r="CF7" s="13" t="s">
        <v>29</v>
      </c>
      <c r="CG7" s="14" t="s">
        <v>37</v>
      </c>
      <c r="CH7" s="17">
        <v>5368.9987499999997</v>
      </c>
      <c r="CI7" s="17">
        <v>5368.9987499999997</v>
      </c>
      <c r="CJ7" s="17">
        <v>3598.9987499999997</v>
      </c>
      <c r="CK7" s="12" t="s">
        <v>34</v>
      </c>
      <c r="CL7" s="13">
        <v>0</v>
      </c>
      <c r="CM7" s="13" t="s">
        <v>29</v>
      </c>
      <c r="CN7" s="14" t="s">
        <v>37</v>
      </c>
      <c r="CO7" s="17">
        <v>3598.9987499999997</v>
      </c>
      <c r="CP7" s="20">
        <v>2.9349857323253028</v>
      </c>
      <c r="CQ7" s="12" t="s">
        <v>35</v>
      </c>
      <c r="CR7" s="13">
        <v>0</v>
      </c>
      <c r="CS7" s="13" t="s">
        <v>29</v>
      </c>
      <c r="CT7" s="14" t="s">
        <v>37</v>
      </c>
      <c r="CU7" s="20">
        <v>2.9349857323253028</v>
      </c>
      <c r="CV7" s="20">
        <v>1.9674077931023171</v>
      </c>
      <c r="CW7" s="20">
        <v>1.9674077931023171</v>
      </c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</row>
    <row r="8" spans="1:156" x14ac:dyDescent="0.25">
      <c r="A8" s="33" t="s">
        <v>5</v>
      </c>
      <c r="B8" s="58" t="s">
        <v>62</v>
      </c>
      <c r="C8" s="11">
        <v>1606</v>
      </c>
      <c r="D8" s="59" t="s">
        <v>65</v>
      </c>
      <c r="E8" s="56" t="s">
        <v>29</v>
      </c>
      <c r="F8" s="14" t="s">
        <v>56</v>
      </c>
      <c r="G8" s="15">
        <v>2069</v>
      </c>
      <c r="H8" s="19">
        <v>112</v>
      </c>
      <c r="I8" s="11">
        <v>1606</v>
      </c>
      <c r="J8" s="13" t="s">
        <v>29</v>
      </c>
      <c r="K8" s="13" t="s">
        <v>66</v>
      </c>
      <c r="L8" s="14" t="s">
        <v>56</v>
      </c>
      <c r="M8" s="185">
        <v>447</v>
      </c>
      <c r="N8" s="185" t="s">
        <v>162</v>
      </c>
      <c r="O8" s="16">
        <v>110</v>
      </c>
      <c r="P8" s="11">
        <v>1606</v>
      </c>
      <c r="Q8" s="59" t="s">
        <v>74</v>
      </c>
      <c r="R8" s="13" t="s">
        <v>29</v>
      </c>
      <c r="S8" s="14" t="s">
        <v>56</v>
      </c>
      <c r="T8" s="15">
        <v>2516</v>
      </c>
      <c r="U8" s="15">
        <v>2516</v>
      </c>
      <c r="V8" s="16">
        <v>121</v>
      </c>
      <c r="W8" s="11">
        <v>1606</v>
      </c>
      <c r="X8" s="59" t="s">
        <v>68</v>
      </c>
      <c r="Y8" s="13" t="s">
        <v>29</v>
      </c>
      <c r="Z8" s="14" t="s">
        <v>56</v>
      </c>
      <c r="AA8" s="15">
        <v>2051</v>
      </c>
      <c r="AB8" s="19">
        <v>122</v>
      </c>
      <c r="AC8" s="11">
        <v>1606</v>
      </c>
      <c r="AD8" s="13" t="s">
        <v>29</v>
      </c>
      <c r="AE8" s="13" t="s">
        <v>69</v>
      </c>
      <c r="AF8" s="14" t="s">
        <v>56</v>
      </c>
      <c r="AG8" s="15">
        <v>350</v>
      </c>
      <c r="AH8" s="16" t="s">
        <v>63</v>
      </c>
      <c r="AI8" s="11">
        <v>1606</v>
      </c>
      <c r="AJ8" s="59" t="s">
        <v>67</v>
      </c>
      <c r="AK8" s="13" t="s">
        <v>29</v>
      </c>
      <c r="AL8" s="14" t="s">
        <v>56</v>
      </c>
      <c r="AM8" s="34">
        <v>2401</v>
      </c>
      <c r="AN8" s="15">
        <v>2401</v>
      </c>
      <c r="AO8" s="16">
        <v>131</v>
      </c>
      <c r="AP8" s="11">
        <v>1606</v>
      </c>
      <c r="AQ8" s="59" t="s">
        <v>71</v>
      </c>
      <c r="AR8" s="13" t="s">
        <v>29</v>
      </c>
      <c r="AS8" s="14" t="s">
        <v>56</v>
      </c>
      <c r="AT8" s="15">
        <v>2296</v>
      </c>
      <c r="AU8" s="19">
        <v>132</v>
      </c>
      <c r="AV8" s="11">
        <v>1606</v>
      </c>
      <c r="AW8" s="13" t="s">
        <v>72</v>
      </c>
      <c r="AX8" s="13" t="s">
        <v>29</v>
      </c>
      <c r="AY8" s="14" t="s">
        <v>56</v>
      </c>
      <c r="AZ8" s="15">
        <v>1009</v>
      </c>
      <c r="BA8" s="19">
        <v>133</v>
      </c>
      <c r="BB8" s="11">
        <v>1606</v>
      </c>
      <c r="BC8" s="59" t="s">
        <v>59</v>
      </c>
      <c r="BD8" s="13" t="s">
        <v>29</v>
      </c>
      <c r="BE8" s="14" t="s">
        <v>56</v>
      </c>
      <c r="BF8" s="15">
        <v>145</v>
      </c>
      <c r="BG8" s="16">
        <v>130</v>
      </c>
      <c r="BH8" s="11">
        <v>1606</v>
      </c>
      <c r="BI8" s="59" t="s">
        <v>70</v>
      </c>
      <c r="BJ8" s="13" t="s">
        <v>29</v>
      </c>
      <c r="BK8" s="14" t="s">
        <v>56</v>
      </c>
      <c r="BL8" s="34">
        <v>3450</v>
      </c>
      <c r="BM8" s="463">
        <v>890</v>
      </c>
      <c r="BN8" s="11">
        <v>1606</v>
      </c>
      <c r="BO8" s="461" t="s">
        <v>294</v>
      </c>
      <c r="BP8" s="461" t="s">
        <v>29</v>
      </c>
      <c r="BQ8" s="462" t="s">
        <v>56</v>
      </c>
      <c r="BR8" s="15">
        <v>11793.6</v>
      </c>
      <c r="BS8" s="12" t="s">
        <v>31</v>
      </c>
      <c r="BT8" s="13">
        <v>0</v>
      </c>
      <c r="BU8" s="13" t="s">
        <v>29</v>
      </c>
      <c r="BV8" s="14" t="s">
        <v>38</v>
      </c>
      <c r="BW8" s="15">
        <v>11793.6</v>
      </c>
      <c r="BX8" s="463">
        <v>411</v>
      </c>
      <c r="BY8" s="11">
        <v>1606</v>
      </c>
      <c r="BZ8" s="460" t="s">
        <v>297</v>
      </c>
      <c r="CA8" s="461" t="s">
        <v>29</v>
      </c>
      <c r="CB8" s="462" t="s">
        <v>56</v>
      </c>
      <c r="CC8" s="463">
        <v>9661.84</v>
      </c>
      <c r="CD8" s="12" t="s">
        <v>33</v>
      </c>
      <c r="CE8" s="13">
        <v>0</v>
      </c>
      <c r="CF8" s="13" t="s">
        <v>29</v>
      </c>
      <c r="CG8" s="14" t="s">
        <v>38</v>
      </c>
      <c r="CH8" s="17">
        <v>1474.2</v>
      </c>
      <c r="CI8" s="17">
        <v>1474.2</v>
      </c>
      <c r="CJ8" s="17">
        <v>1207.73</v>
      </c>
      <c r="CK8" s="12" t="s">
        <v>34</v>
      </c>
      <c r="CL8" s="13">
        <v>0</v>
      </c>
      <c r="CM8" s="13" t="s">
        <v>29</v>
      </c>
      <c r="CN8" s="14" t="s">
        <v>38</v>
      </c>
      <c r="CO8" s="17">
        <v>1207.73</v>
      </c>
      <c r="CP8" s="20">
        <v>2.7901430842607313</v>
      </c>
      <c r="CQ8" s="12" t="s">
        <v>35</v>
      </c>
      <c r="CR8" s="13">
        <v>0</v>
      </c>
      <c r="CS8" s="13" t="s">
        <v>29</v>
      </c>
      <c r="CT8" s="14" t="s">
        <v>38</v>
      </c>
      <c r="CU8" s="20">
        <v>2.7901430842607313</v>
      </c>
      <c r="CV8" s="20">
        <v>2.2858089181618593</v>
      </c>
      <c r="CW8" s="20">
        <v>2.2858089181618593</v>
      </c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</row>
    <row r="9" spans="1:156" x14ac:dyDescent="0.25">
      <c r="A9" s="33" t="s">
        <v>39</v>
      </c>
      <c r="B9" s="58" t="s">
        <v>62</v>
      </c>
      <c r="C9" s="11">
        <v>5555</v>
      </c>
      <c r="D9" s="59" t="s">
        <v>65</v>
      </c>
      <c r="E9" s="56" t="s">
        <v>29</v>
      </c>
      <c r="F9" s="14" t="s">
        <v>56</v>
      </c>
      <c r="G9" s="15">
        <v>4251</v>
      </c>
      <c r="H9" s="19">
        <v>112</v>
      </c>
      <c r="I9" s="11">
        <v>5555</v>
      </c>
      <c r="J9" s="13" t="s">
        <v>29</v>
      </c>
      <c r="K9" s="13" t="s">
        <v>66</v>
      </c>
      <c r="L9" s="14" t="s">
        <v>56</v>
      </c>
      <c r="M9" s="185">
        <v>1229</v>
      </c>
      <c r="N9" s="185" t="s">
        <v>162</v>
      </c>
      <c r="O9" s="16">
        <v>110</v>
      </c>
      <c r="P9" s="11">
        <v>5555</v>
      </c>
      <c r="Q9" s="59" t="s">
        <v>74</v>
      </c>
      <c r="R9" s="13" t="s">
        <v>29</v>
      </c>
      <c r="S9" s="14" t="s">
        <v>56</v>
      </c>
      <c r="T9" s="15">
        <v>5480</v>
      </c>
      <c r="U9" s="15">
        <v>5480</v>
      </c>
      <c r="V9" s="16">
        <v>121</v>
      </c>
      <c r="W9" s="11">
        <v>5555</v>
      </c>
      <c r="X9" s="59" t="s">
        <v>68</v>
      </c>
      <c r="Y9" s="13" t="s">
        <v>29</v>
      </c>
      <c r="Z9" s="14" t="s">
        <v>56</v>
      </c>
      <c r="AA9" s="15">
        <v>4206</v>
      </c>
      <c r="AB9" s="19">
        <v>122</v>
      </c>
      <c r="AC9" s="11">
        <v>5555</v>
      </c>
      <c r="AD9" s="13" t="s">
        <v>29</v>
      </c>
      <c r="AE9" s="13" t="s">
        <v>69</v>
      </c>
      <c r="AF9" s="14" t="s">
        <v>56</v>
      </c>
      <c r="AG9" s="15">
        <v>1046</v>
      </c>
      <c r="AH9" s="16" t="s">
        <v>63</v>
      </c>
      <c r="AI9" s="11">
        <v>5555</v>
      </c>
      <c r="AJ9" s="59" t="s">
        <v>67</v>
      </c>
      <c r="AK9" s="13" t="s">
        <v>29</v>
      </c>
      <c r="AL9" s="14" t="s">
        <v>56</v>
      </c>
      <c r="AM9" s="34">
        <v>5252</v>
      </c>
      <c r="AN9" s="15">
        <v>5252</v>
      </c>
      <c r="AO9" s="16">
        <v>131</v>
      </c>
      <c r="AP9" s="11">
        <v>5555</v>
      </c>
      <c r="AQ9" s="59" t="s">
        <v>71</v>
      </c>
      <c r="AR9" s="13" t="s">
        <v>29</v>
      </c>
      <c r="AS9" s="14" t="s">
        <v>56</v>
      </c>
      <c r="AT9" s="15">
        <v>1379</v>
      </c>
      <c r="AU9" s="19">
        <v>132</v>
      </c>
      <c r="AV9" s="11">
        <v>5555</v>
      </c>
      <c r="AW9" s="13" t="s">
        <v>72</v>
      </c>
      <c r="AX9" s="13" t="s">
        <v>29</v>
      </c>
      <c r="AY9" s="14" t="s">
        <v>56</v>
      </c>
      <c r="AZ9" s="15">
        <v>1195</v>
      </c>
      <c r="BA9" s="19">
        <v>133</v>
      </c>
      <c r="BB9" s="11">
        <v>5555</v>
      </c>
      <c r="BC9" s="59" t="s">
        <v>59</v>
      </c>
      <c r="BD9" s="13" t="s">
        <v>29</v>
      </c>
      <c r="BE9" s="14" t="s">
        <v>56</v>
      </c>
      <c r="BF9" s="15">
        <v>50</v>
      </c>
      <c r="BG9" s="16">
        <v>130</v>
      </c>
      <c r="BH9" s="11">
        <v>5555</v>
      </c>
      <c r="BI9" s="59" t="s">
        <v>70</v>
      </c>
      <c r="BJ9" s="13" t="s">
        <v>29</v>
      </c>
      <c r="BK9" s="14" t="s">
        <v>56</v>
      </c>
      <c r="BL9" s="34">
        <v>2624</v>
      </c>
      <c r="BM9" s="463">
        <v>891</v>
      </c>
      <c r="BN9" s="11">
        <v>5555</v>
      </c>
      <c r="BO9" s="461" t="s">
        <v>294</v>
      </c>
      <c r="BP9" s="461" t="s">
        <v>29</v>
      </c>
      <c r="BQ9" s="462" t="s">
        <v>56</v>
      </c>
      <c r="BR9" s="15">
        <v>28392</v>
      </c>
      <c r="BS9" s="12" t="s">
        <v>31</v>
      </c>
      <c r="BT9" s="13">
        <v>0</v>
      </c>
      <c r="BU9" s="13" t="s">
        <v>29</v>
      </c>
      <c r="BV9" s="14" t="s">
        <v>38</v>
      </c>
      <c r="BW9" s="15">
        <v>28392</v>
      </c>
      <c r="BX9" s="463">
        <v>411</v>
      </c>
      <c r="BY9" s="11">
        <v>5555</v>
      </c>
      <c r="BZ9" s="460" t="s">
        <v>297</v>
      </c>
      <c r="CA9" s="461" t="s">
        <v>29</v>
      </c>
      <c r="CB9" s="462" t="s">
        <v>56</v>
      </c>
      <c r="CC9" s="463">
        <v>27948</v>
      </c>
      <c r="CD9" s="12" t="s">
        <v>33</v>
      </c>
      <c r="CE9" s="13">
        <v>0</v>
      </c>
      <c r="CF9" s="13" t="s">
        <v>29</v>
      </c>
      <c r="CG9" s="14" t="s">
        <v>38</v>
      </c>
      <c r="CH9" s="17">
        <v>3549</v>
      </c>
      <c r="CI9" s="17">
        <v>3549</v>
      </c>
      <c r="CJ9" s="17">
        <v>3493.5</v>
      </c>
      <c r="CK9" s="12" t="s">
        <v>34</v>
      </c>
      <c r="CL9" s="13">
        <v>0</v>
      </c>
      <c r="CM9" s="13" t="s">
        <v>29</v>
      </c>
      <c r="CN9" s="14" t="s">
        <v>38</v>
      </c>
      <c r="CO9" s="17">
        <v>3493.5</v>
      </c>
      <c r="CP9" s="20">
        <v>3.0839416058394158</v>
      </c>
      <c r="CQ9" s="12" t="s">
        <v>35</v>
      </c>
      <c r="CR9" s="13">
        <v>0</v>
      </c>
      <c r="CS9" s="13" t="s">
        <v>29</v>
      </c>
      <c r="CT9" s="14" t="s">
        <v>38</v>
      </c>
      <c r="CU9" s="20">
        <v>3.0839416058394158</v>
      </c>
      <c r="CV9" s="20">
        <v>3.0357142857142856</v>
      </c>
      <c r="CW9" s="20">
        <v>3.0357142857142856</v>
      </c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</row>
    <row r="10" spans="1:156" x14ac:dyDescent="0.25">
      <c r="A10" s="33" t="s">
        <v>40</v>
      </c>
      <c r="B10" s="58" t="s">
        <v>62</v>
      </c>
      <c r="C10" s="11">
        <v>2104</v>
      </c>
      <c r="D10" s="59" t="s">
        <v>65</v>
      </c>
      <c r="E10" s="56" t="s">
        <v>29</v>
      </c>
      <c r="F10" s="14" t="s">
        <v>56</v>
      </c>
      <c r="G10" s="15">
        <v>1281</v>
      </c>
      <c r="H10" s="19">
        <v>112</v>
      </c>
      <c r="I10" s="11">
        <v>2104</v>
      </c>
      <c r="J10" s="13" t="s">
        <v>29</v>
      </c>
      <c r="K10" s="13" t="s">
        <v>66</v>
      </c>
      <c r="L10" s="14" t="s">
        <v>56</v>
      </c>
      <c r="M10" s="185">
        <v>176</v>
      </c>
      <c r="N10" s="185" t="s">
        <v>162</v>
      </c>
      <c r="O10" s="16">
        <v>110</v>
      </c>
      <c r="P10" s="11">
        <v>2104</v>
      </c>
      <c r="Q10" s="59" t="s">
        <v>74</v>
      </c>
      <c r="R10" s="13" t="s">
        <v>29</v>
      </c>
      <c r="S10" s="14" t="s">
        <v>56</v>
      </c>
      <c r="T10" s="15">
        <v>1457</v>
      </c>
      <c r="U10" s="15">
        <v>1457</v>
      </c>
      <c r="V10" s="16">
        <v>121</v>
      </c>
      <c r="W10" s="11">
        <v>2104</v>
      </c>
      <c r="X10" s="59" t="s">
        <v>68</v>
      </c>
      <c r="Y10" s="13" t="s">
        <v>29</v>
      </c>
      <c r="Z10" s="14" t="s">
        <v>56</v>
      </c>
      <c r="AA10" s="15">
        <v>1251</v>
      </c>
      <c r="AB10" s="19">
        <v>122</v>
      </c>
      <c r="AC10" s="11">
        <v>2104</v>
      </c>
      <c r="AD10" s="13" t="s">
        <v>29</v>
      </c>
      <c r="AE10" s="13" t="s">
        <v>69</v>
      </c>
      <c r="AF10" s="14" t="s">
        <v>56</v>
      </c>
      <c r="AG10" s="15">
        <v>174</v>
      </c>
      <c r="AH10" s="16" t="s">
        <v>63</v>
      </c>
      <c r="AI10" s="11">
        <v>2104</v>
      </c>
      <c r="AJ10" s="59" t="s">
        <v>67</v>
      </c>
      <c r="AK10" s="13" t="s">
        <v>29</v>
      </c>
      <c r="AL10" s="14" t="s">
        <v>56</v>
      </c>
      <c r="AM10" s="34">
        <v>1425</v>
      </c>
      <c r="AN10" s="15">
        <v>1425</v>
      </c>
      <c r="AO10" s="16">
        <v>131</v>
      </c>
      <c r="AP10" s="11">
        <v>2104</v>
      </c>
      <c r="AQ10" s="59" t="s">
        <v>71</v>
      </c>
      <c r="AR10" s="13" t="s">
        <v>29</v>
      </c>
      <c r="AS10" s="14" t="s">
        <v>56</v>
      </c>
      <c r="AT10" s="15">
        <v>0</v>
      </c>
      <c r="AU10" s="19">
        <v>132</v>
      </c>
      <c r="AV10" s="11">
        <v>2104</v>
      </c>
      <c r="AW10" s="13" t="s">
        <v>72</v>
      </c>
      <c r="AX10" s="13" t="s">
        <v>29</v>
      </c>
      <c r="AY10" s="14" t="s">
        <v>56</v>
      </c>
      <c r="AZ10" s="15">
        <v>493</v>
      </c>
      <c r="BA10" s="19">
        <v>133</v>
      </c>
      <c r="BB10" s="11">
        <v>2104</v>
      </c>
      <c r="BC10" s="59" t="s">
        <v>59</v>
      </c>
      <c r="BD10" s="13" t="s">
        <v>29</v>
      </c>
      <c r="BE10" s="14" t="s">
        <v>56</v>
      </c>
      <c r="BF10" s="15">
        <v>0</v>
      </c>
      <c r="BG10" s="16">
        <v>130</v>
      </c>
      <c r="BH10" s="11">
        <v>2104</v>
      </c>
      <c r="BI10" s="59" t="s">
        <v>70</v>
      </c>
      <c r="BJ10" s="13" t="s">
        <v>29</v>
      </c>
      <c r="BK10" s="14" t="s">
        <v>56</v>
      </c>
      <c r="BL10" s="34">
        <v>493</v>
      </c>
      <c r="BM10" s="463">
        <v>892</v>
      </c>
      <c r="BN10" s="11">
        <v>2104</v>
      </c>
      <c r="BO10" s="461" t="s">
        <v>294</v>
      </c>
      <c r="BP10" s="461" t="s">
        <v>29</v>
      </c>
      <c r="BQ10" s="462" t="s">
        <v>56</v>
      </c>
      <c r="BR10" s="15">
        <v>12874.806</v>
      </c>
      <c r="BS10" s="12" t="s">
        <v>32</v>
      </c>
      <c r="BT10" s="13">
        <v>0</v>
      </c>
      <c r="BU10" s="13" t="s">
        <v>29</v>
      </c>
      <c r="BV10" s="14" t="s">
        <v>41</v>
      </c>
      <c r="BW10" s="15">
        <v>12874.806</v>
      </c>
      <c r="BX10" s="463">
        <v>411</v>
      </c>
      <c r="BY10" s="11">
        <v>2104</v>
      </c>
      <c r="BZ10" s="460" t="s">
        <v>297</v>
      </c>
      <c r="CA10" s="461" t="s">
        <v>29</v>
      </c>
      <c r="CB10" s="462" t="s">
        <v>56</v>
      </c>
      <c r="CC10" s="463">
        <v>5607.4830000000002</v>
      </c>
      <c r="CD10" s="12" t="s">
        <v>34</v>
      </c>
      <c r="CE10" s="13">
        <v>0</v>
      </c>
      <c r="CF10" s="13" t="s">
        <v>29</v>
      </c>
      <c r="CG10" s="14" t="s">
        <v>41</v>
      </c>
      <c r="CH10" s="17">
        <v>1609.3507500000001</v>
      </c>
      <c r="CI10" s="17">
        <v>1609.3507500000001</v>
      </c>
      <c r="CJ10" s="17">
        <v>700.93537500000002</v>
      </c>
      <c r="CK10" s="12" t="s">
        <v>35</v>
      </c>
      <c r="CL10" s="13">
        <v>0</v>
      </c>
      <c r="CM10" s="13" t="s">
        <v>29</v>
      </c>
      <c r="CN10" s="14" t="s">
        <v>41</v>
      </c>
      <c r="CO10" s="17">
        <v>700.93537500000002</v>
      </c>
      <c r="CP10" s="20">
        <v>5.2598318462594369</v>
      </c>
      <c r="CQ10" s="12" t="s">
        <v>42</v>
      </c>
      <c r="CR10" s="13">
        <v>0</v>
      </c>
      <c r="CS10" s="13" t="s">
        <v>29</v>
      </c>
      <c r="CT10" s="14" t="s">
        <v>41</v>
      </c>
      <c r="CU10" s="20">
        <v>5.2598318462594369</v>
      </c>
      <c r="CV10" s="20">
        <v>2.2908630748112562</v>
      </c>
      <c r="CW10" s="20">
        <v>2.2908630748112562</v>
      </c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</row>
    <row r="11" spans="1:156" x14ac:dyDescent="0.25">
      <c r="A11" s="33" t="s">
        <v>43</v>
      </c>
      <c r="B11" s="58" t="s">
        <v>62</v>
      </c>
      <c r="C11" s="1">
        <v>1704</v>
      </c>
      <c r="D11" s="59" t="s">
        <v>65</v>
      </c>
      <c r="E11" s="56" t="s">
        <v>29</v>
      </c>
      <c r="F11" s="14" t="s">
        <v>56</v>
      </c>
      <c r="G11" s="15">
        <v>2640</v>
      </c>
      <c r="H11" s="19">
        <v>112</v>
      </c>
      <c r="I11" s="1">
        <v>1704</v>
      </c>
      <c r="J11" s="13" t="s">
        <v>29</v>
      </c>
      <c r="K11" s="13" t="s">
        <v>66</v>
      </c>
      <c r="L11" s="14" t="s">
        <v>56</v>
      </c>
      <c r="M11" s="185">
        <v>116</v>
      </c>
      <c r="N11" s="185" t="s">
        <v>162</v>
      </c>
      <c r="O11" s="16">
        <v>110</v>
      </c>
      <c r="P11" s="1">
        <v>1704</v>
      </c>
      <c r="Q11" s="59" t="s">
        <v>74</v>
      </c>
      <c r="R11" s="13" t="s">
        <v>29</v>
      </c>
      <c r="S11" s="14" t="s">
        <v>56</v>
      </c>
      <c r="T11" s="15">
        <v>2756</v>
      </c>
      <c r="U11" s="15">
        <v>2756</v>
      </c>
      <c r="V11" s="16">
        <v>121</v>
      </c>
      <c r="W11" s="1">
        <v>1704</v>
      </c>
      <c r="X11" s="59" t="s">
        <v>68</v>
      </c>
      <c r="Y11" s="13" t="s">
        <v>29</v>
      </c>
      <c r="Z11" s="14" t="s">
        <v>56</v>
      </c>
      <c r="AA11" s="15">
        <v>2187</v>
      </c>
      <c r="AB11" s="19">
        <v>122</v>
      </c>
      <c r="AC11" s="1">
        <v>1704</v>
      </c>
      <c r="AD11" s="13" t="s">
        <v>29</v>
      </c>
      <c r="AE11" s="13" t="s">
        <v>69</v>
      </c>
      <c r="AF11" s="14" t="s">
        <v>56</v>
      </c>
      <c r="AG11" s="15">
        <v>103</v>
      </c>
      <c r="AH11" s="16" t="s">
        <v>63</v>
      </c>
      <c r="AI11" s="1">
        <v>1704</v>
      </c>
      <c r="AJ11" s="59" t="s">
        <v>67</v>
      </c>
      <c r="AK11" s="13" t="s">
        <v>29</v>
      </c>
      <c r="AL11" s="14" t="s">
        <v>56</v>
      </c>
      <c r="AM11" s="34">
        <v>2290</v>
      </c>
      <c r="AN11" s="15">
        <v>2290</v>
      </c>
      <c r="AO11" s="16">
        <v>131</v>
      </c>
      <c r="AP11" s="1">
        <v>1704</v>
      </c>
      <c r="AQ11" s="59" t="s">
        <v>71</v>
      </c>
      <c r="AR11" s="13" t="s">
        <v>29</v>
      </c>
      <c r="AS11" s="14" t="s">
        <v>56</v>
      </c>
      <c r="AT11" s="15">
        <v>1103</v>
      </c>
      <c r="AU11" s="19">
        <v>132</v>
      </c>
      <c r="AV11" s="1">
        <v>1704</v>
      </c>
      <c r="AW11" s="13" t="s">
        <v>72</v>
      </c>
      <c r="AX11" s="13" t="s">
        <v>29</v>
      </c>
      <c r="AY11" s="14" t="s">
        <v>56</v>
      </c>
      <c r="AZ11" s="15">
        <v>207</v>
      </c>
      <c r="BA11" s="19">
        <v>133</v>
      </c>
      <c r="BB11" s="1">
        <v>1704</v>
      </c>
      <c r="BC11" s="59" t="s">
        <v>59</v>
      </c>
      <c r="BD11" s="13" t="s">
        <v>29</v>
      </c>
      <c r="BE11" s="14" t="s">
        <v>56</v>
      </c>
      <c r="BF11" s="15">
        <v>0</v>
      </c>
      <c r="BG11" s="16">
        <v>130</v>
      </c>
      <c r="BH11" s="1">
        <v>1704</v>
      </c>
      <c r="BI11" s="59" t="s">
        <v>70</v>
      </c>
      <c r="BJ11" s="13" t="s">
        <v>29</v>
      </c>
      <c r="BK11" s="14" t="s">
        <v>56</v>
      </c>
      <c r="BL11" s="34">
        <v>1310</v>
      </c>
      <c r="BM11" s="463">
        <v>893</v>
      </c>
      <c r="BN11" s="1">
        <v>1704</v>
      </c>
      <c r="BO11" s="461" t="s">
        <v>294</v>
      </c>
      <c r="BP11" s="461" t="s">
        <v>29</v>
      </c>
      <c r="BQ11" s="462" t="s">
        <v>56</v>
      </c>
      <c r="BR11" s="15">
        <v>8147.48</v>
      </c>
      <c r="BS11" s="12" t="s">
        <v>31</v>
      </c>
      <c r="BT11" s="13">
        <v>0</v>
      </c>
      <c r="BU11" s="13" t="s">
        <v>29</v>
      </c>
      <c r="BV11" s="14" t="s">
        <v>41</v>
      </c>
      <c r="BW11" s="15">
        <v>8147.48</v>
      </c>
      <c r="BX11" s="463">
        <v>411</v>
      </c>
      <c r="BY11" s="1">
        <v>1704</v>
      </c>
      <c r="BZ11" s="460" t="s">
        <v>297</v>
      </c>
      <c r="CA11" s="461" t="s">
        <v>29</v>
      </c>
      <c r="CB11" s="462" t="s">
        <v>56</v>
      </c>
      <c r="CC11" s="463">
        <v>4323.4799999999996</v>
      </c>
      <c r="CD11" s="12" t="s">
        <v>33</v>
      </c>
      <c r="CE11" s="13">
        <v>0</v>
      </c>
      <c r="CF11" s="13" t="s">
        <v>29</v>
      </c>
      <c r="CG11" s="14" t="s">
        <v>41</v>
      </c>
      <c r="CH11" s="17">
        <v>1018.4349999999999</v>
      </c>
      <c r="CI11" s="17">
        <v>1018.4349999999999</v>
      </c>
      <c r="CJ11" s="17">
        <v>540.43499999999995</v>
      </c>
      <c r="CK11" s="12" t="s">
        <v>34</v>
      </c>
      <c r="CL11" s="13">
        <v>0</v>
      </c>
      <c r="CM11" s="13" t="s">
        <v>29</v>
      </c>
      <c r="CN11" s="14" t="s">
        <v>41</v>
      </c>
      <c r="CO11" s="17">
        <v>540.43499999999995</v>
      </c>
      <c r="CP11" s="20">
        <v>1.759684497892045</v>
      </c>
      <c r="CQ11" s="12" t="s">
        <v>35</v>
      </c>
      <c r="CR11" s="13">
        <v>0</v>
      </c>
      <c r="CS11" s="13" t="s">
        <v>29</v>
      </c>
      <c r="CT11" s="14" t="s">
        <v>41</v>
      </c>
      <c r="CU11" s="20">
        <v>1.759684497892045</v>
      </c>
      <c r="CV11" s="20">
        <v>0.93378084179970966</v>
      </c>
      <c r="CW11" s="20">
        <v>0.93378084179970966</v>
      </c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</row>
    <row r="12" spans="1:156" x14ac:dyDescent="0.25">
      <c r="A12" s="33" t="s">
        <v>44</v>
      </c>
      <c r="B12" s="58" t="s">
        <v>62</v>
      </c>
      <c r="C12" s="57" t="s">
        <v>61</v>
      </c>
      <c r="D12" s="59" t="s">
        <v>65</v>
      </c>
      <c r="E12" s="56" t="s">
        <v>29</v>
      </c>
      <c r="F12" s="14" t="s">
        <v>56</v>
      </c>
      <c r="G12" s="15">
        <v>0</v>
      </c>
      <c r="H12" s="19">
        <v>112</v>
      </c>
      <c r="I12" s="57" t="s">
        <v>61</v>
      </c>
      <c r="J12" s="13" t="s">
        <v>29</v>
      </c>
      <c r="K12" s="13" t="s">
        <v>66</v>
      </c>
      <c r="L12" s="14" t="s">
        <v>56</v>
      </c>
      <c r="M12" s="185">
        <v>0</v>
      </c>
      <c r="N12" s="185" t="s">
        <v>162</v>
      </c>
      <c r="O12" s="16">
        <v>110</v>
      </c>
      <c r="P12" s="57" t="s">
        <v>61</v>
      </c>
      <c r="Q12" s="59" t="s">
        <v>74</v>
      </c>
      <c r="R12" s="13" t="s">
        <v>75</v>
      </c>
      <c r="S12" s="14" t="s">
        <v>56</v>
      </c>
      <c r="T12" s="15">
        <v>0</v>
      </c>
      <c r="U12" s="15">
        <v>0</v>
      </c>
      <c r="V12" s="16">
        <v>121</v>
      </c>
      <c r="W12" s="57" t="s">
        <v>61</v>
      </c>
      <c r="X12" s="59" t="s">
        <v>68</v>
      </c>
      <c r="Y12" s="13" t="s">
        <v>29</v>
      </c>
      <c r="Z12" s="14" t="s">
        <v>56</v>
      </c>
      <c r="AA12" s="15">
        <v>0</v>
      </c>
      <c r="AB12" s="19">
        <v>122</v>
      </c>
      <c r="AC12" s="57" t="s">
        <v>61</v>
      </c>
      <c r="AD12" s="13" t="s">
        <v>29</v>
      </c>
      <c r="AE12" s="13" t="s">
        <v>69</v>
      </c>
      <c r="AF12" s="14" t="s">
        <v>56</v>
      </c>
      <c r="AG12" s="15">
        <v>0</v>
      </c>
      <c r="AH12" s="16" t="s">
        <v>63</v>
      </c>
      <c r="AI12" s="57" t="s">
        <v>61</v>
      </c>
      <c r="AJ12" s="59" t="s">
        <v>67</v>
      </c>
      <c r="AK12" s="13" t="s">
        <v>29</v>
      </c>
      <c r="AL12" s="14" t="s">
        <v>56</v>
      </c>
      <c r="AM12" s="34">
        <v>0</v>
      </c>
      <c r="AN12" s="15">
        <v>0</v>
      </c>
      <c r="AO12" s="16">
        <v>131</v>
      </c>
      <c r="AP12" s="57" t="s">
        <v>61</v>
      </c>
      <c r="AQ12" s="59" t="s">
        <v>71</v>
      </c>
      <c r="AR12" s="13" t="s">
        <v>29</v>
      </c>
      <c r="AS12" s="14" t="s">
        <v>56</v>
      </c>
      <c r="AT12" s="15">
        <v>0</v>
      </c>
      <c r="AU12" s="19">
        <v>132</v>
      </c>
      <c r="AV12" s="57" t="s">
        <v>61</v>
      </c>
      <c r="AW12" s="13" t="s">
        <v>72</v>
      </c>
      <c r="AX12" s="13" t="s">
        <v>29</v>
      </c>
      <c r="AY12" s="14" t="s">
        <v>56</v>
      </c>
      <c r="AZ12" s="15">
        <v>0</v>
      </c>
      <c r="BA12" s="19">
        <v>133</v>
      </c>
      <c r="BB12" s="57" t="s">
        <v>61</v>
      </c>
      <c r="BC12" s="59" t="s">
        <v>59</v>
      </c>
      <c r="BD12" s="13" t="s">
        <v>29</v>
      </c>
      <c r="BE12" s="14" t="s">
        <v>56</v>
      </c>
      <c r="BF12" s="15">
        <v>0</v>
      </c>
      <c r="BG12" s="16">
        <v>130</v>
      </c>
      <c r="BH12" s="57" t="s">
        <v>61</v>
      </c>
      <c r="BI12" s="59" t="s">
        <v>70</v>
      </c>
      <c r="BJ12" s="13" t="s">
        <v>29</v>
      </c>
      <c r="BK12" s="14" t="s">
        <v>56</v>
      </c>
      <c r="BL12" s="34">
        <v>0</v>
      </c>
      <c r="BM12" s="463">
        <v>894</v>
      </c>
      <c r="BN12" s="57" t="s">
        <v>61</v>
      </c>
      <c r="BO12" s="461" t="s">
        <v>294</v>
      </c>
      <c r="BP12" s="461" t="s">
        <v>29</v>
      </c>
      <c r="BQ12" s="462" t="s">
        <v>56</v>
      </c>
      <c r="BR12" s="15">
        <v>0</v>
      </c>
      <c r="BS12" s="12"/>
      <c r="BT12" s="13"/>
      <c r="BU12" s="13"/>
      <c r="BV12" s="14"/>
      <c r="BW12" s="15">
        <v>0</v>
      </c>
      <c r="BX12" s="463">
        <v>411</v>
      </c>
      <c r="BY12" s="57" t="s">
        <v>61</v>
      </c>
      <c r="BZ12" s="460" t="s">
        <v>297</v>
      </c>
      <c r="CA12" s="461" t="s">
        <v>29</v>
      </c>
      <c r="CB12" s="462" t="s">
        <v>56</v>
      </c>
      <c r="CC12" s="463">
        <v>0</v>
      </c>
      <c r="CD12" s="12" t="s">
        <v>34</v>
      </c>
      <c r="CE12" s="13">
        <v>0</v>
      </c>
      <c r="CF12" s="13" t="s">
        <v>29</v>
      </c>
      <c r="CG12" s="14" t="s">
        <v>45</v>
      </c>
      <c r="CH12" s="17">
        <v>0</v>
      </c>
      <c r="CI12" s="17">
        <v>0</v>
      </c>
      <c r="CJ12" s="17">
        <v>0</v>
      </c>
      <c r="CK12" s="12" t="s">
        <v>35</v>
      </c>
      <c r="CL12" s="13">
        <v>0</v>
      </c>
      <c r="CM12" s="13" t="s">
        <v>29</v>
      </c>
      <c r="CN12" s="14" t="s">
        <v>45</v>
      </c>
      <c r="CO12" s="17">
        <v>0</v>
      </c>
      <c r="CP12" s="20" t="e">
        <v>#DIV/0!</v>
      </c>
      <c r="CQ12" s="12" t="s">
        <v>42</v>
      </c>
      <c r="CR12" s="13">
        <v>0</v>
      </c>
      <c r="CS12" s="13" t="s">
        <v>29</v>
      </c>
      <c r="CT12" s="14" t="s">
        <v>45</v>
      </c>
      <c r="CU12" s="20" t="e">
        <v>#DIV/0!</v>
      </c>
      <c r="CV12" s="20" t="e">
        <v>#DIV/0!</v>
      </c>
      <c r="CW12" s="20" t="e">
        <v>#DIV/0!</v>
      </c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</row>
    <row r="13" spans="1:156" x14ac:dyDescent="0.25">
      <c r="A13" s="33" t="s">
        <v>46</v>
      </c>
      <c r="B13" s="58" t="s">
        <v>62</v>
      </c>
      <c r="C13" s="1">
        <v>2404</v>
      </c>
      <c r="D13" s="59" t="s">
        <v>65</v>
      </c>
      <c r="E13" s="56" t="s">
        <v>29</v>
      </c>
      <c r="F13" s="14" t="s">
        <v>56</v>
      </c>
      <c r="G13" s="15">
        <v>12877</v>
      </c>
      <c r="H13" s="19">
        <v>112</v>
      </c>
      <c r="I13" s="1">
        <v>2404</v>
      </c>
      <c r="J13" s="13" t="s">
        <v>29</v>
      </c>
      <c r="K13" s="13" t="s">
        <v>66</v>
      </c>
      <c r="L13" s="14" t="s">
        <v>56</v>
      </c>
      <c r="M13" s="185">
        <v>1923</v>
      </c>
      <c r="N13" s="185" t="s">
        <v>162</v>
      </c>
      <c r="O13" s="16">
        <v>110</v>
      </c>
      <c r="P13" s="1">
        <v>2404</v>
      </c>
      <c r="Q13" s="59" t="s">
        <v>74</v>
      </c>
      <c r="R13" s="13" t="s">
        <v>29</v>
      </c>
      <c r="S13" s="14" t="s">
        <v>56</v>
      </c>
      <c r="T13" s="15">
        <v>14800</v>
      </c>
      <c r="U13" s="15">
        <v>14800</v>
      </c>
      <c r="V13" s="16">
        <v>121</v>
      </c>
      <c r="W13" s="1">
        <v>2404</v>
      </c>
      <c r="X13" s="59" t="s">
        <v>68</v>
      </c>
      <c r="Y13" s="13" t="s">
        <v>29</v>
      </c>
      <c r="Z13" s="14" t="s">
        <v>56</v>
      </c>
      <c r="AA13" s="15">
        <v>11383</v>
      </c>
      <c r="AB13" s="19">
        <v>122</v>
      </c>
      <c r="AC13" s="1">
        <v>2404</v>
      </c>
      <c r="AD13" s="13" t="s">
        <v>29</v>
      </c>
      <c r="AE13" s="13" t="s">
        <v>69</v>
      </c>
      <c r="AF13" s="14" t="s">
        <v>56</v>
      </c>
      <c r="AG13" s="15">
        <v>1749</v>
      </c>
      <c r="AH13" s="16" t="s">
        <v>63</v>
      </c>
      <c r="AI13" s="1">
        <v>2404</v>
      </c>
      <c r="AJ13" s="59" t="s">
        <v>67</v>
      </c>
      <c r="AK13" s="13" t="s">
        <v>29</v>
      </c>
      <c r="AL13" s="14" t="s">
        <v>56</v>
      </c>
      <c r="AM13" s="34">
        <v>13132</v>
      </c>
      <c r="AN13" s="15">
        <v>13132</v>
      </c>
      <c r="AO13" s="16">
        <v>131</v>
      </c>
      <c r="AP13" s="1">
        <v>2404</v>
      </c>
      <c r="AQ13" s="59" t="s">
        <v>71</v>
      </c>
      <c r="AR13" s="13" t="s">
        <v>29</v>
      </c>
      <c r="AS13" s="14" t="s">
        <v>56</v>
      </c>
      <c r="AT13" s="15">
        <v>3609</v>
      </c>
      <c r="AU13" s="19">
        <v>132</v>
      </c>
      <c r="AV13" s="1">
        <v>2404</v>
      </c>
      <c r="AW13" s="13" t="s">
        <v>72</v>
      </c>
      <c r="AX13" s="13" t="s">
        <v>29</v>
      </c>
      <c r="AY13" s="14" t="s">
        <v>56</v>
      </c>
      <c r="AZ13" s="15">
        <v>360</v>
      </c>
      <c r="BA13" s="19">
        <v>133</v>
      </c>
      <c r="BB13" s="1">
        <v>2404</v>
      </c>
      <c r="BC13" s="59" t="s">
        <v>59</v>
      </c>
      <c r="BD13" s="13" t="s">
        <v>29</v>
      </c>
      <c r="BE13" s="14" t="s">
        <v>56</v>
      </c>
      <c r="BF13" s="15">
        <v>42</v>
      </c>
      <c r="BG13" s="16">
        <v>130</v>
      </c>
      <c r="BH13" s="1">
        <v>2404</v>
      </c>
      <c r="BI13" s="59" t="s">
        <v>70</v>
      </c>
      <c r="BJ13" s="13" t="s">
        <v>29</v>
      </c>
      <c r="BK13" s="14" t="s">
        <v>56</v>
      </c>
      <c r="BL13" s="34">
        <v>4011</v>
      </c>
      <c r="BM13" s="463">
        <v>895</v>
      </c>
      <c r="BN13" s="1">
        <v>2404</v>
      </c>
      <c r="BO13" s="461" t="s">
        <v>294</v>
      </c>
      <c r="BP13" s="461" t="s">
        <v>29</v>
      </c>
      <c r="BQ13" s="462" t="s">
        <v>56</v>
      </c>
      <c r="BR13" s="15">
        <v>214161</v>
      </c>
      <c r="BS13" s="12" t="s">
        <v>32</v>
      </c>
      <c r="BT13" s="13">
        <v>0</v>
      </c>
      <c r="BU13" s="13" t="s">
        <v>29</v>
      </c>
      <c r="BV13" s="14" t="s">
        <v>45</v>
      </c>
      <c r="BW13" s="15">
        <v>214161</v>
      </c>
      <c r="BX13" s="463">
        <v>411</v>
      </c>
      <c r="BY13" s="1">
        <v>2404</v>
      </c>
      <c r="BZ13" s="460" t="s">
        <v>297</v>
      </c>
      <c r="CA13" s="461" t="s">
        <v>29</v>
      </c>
      <c r="CB13" s="462" t="s">
        <v>56</v>
      </c>
      <c r="CC13" s="463">
        <v>75580</v>
      </c>
      <c r="CD13" s="12" t="s">
        <v>34</v>
      </c>
      <c r="CE13" s="13">
        <v>0</v>
      </c>
      <c r="CF13" s="13" t="s">
        <v>29</v>
      </c>
      <c r="CG13" s="14" t="s">
        <v>45</v>
      </c>
      <c r="CH13" s="17">
        <v>26770.125</v>
      </c>
      <c r="CI13" s="17">
        <v>26770.125</v>
      </c>
      <c r="CJ13" s="17">
        <v>9447.5</v>
      </c>
      <c r="CK13" s="12" t="s">
        <v>35</v>
      </c>
      <c r="CL13" s="13">
        <v>0</v>
      </c>
      <c r="CM13" s="13" t="s">
        <v>29</v>
      </c>
      <c r="CN13" s="14" t="s">
        <v>45</v>
      </c>
      <c r="CO13" s="17">
        <v>9447.5</v>
      </c>
      <c r="CP13" s="20">
        <v>8.6132963320463318</v>
      </c>
      <c r="CQ13" s="12" t="s">
        <v>42</v>
      </c>
      <c r="CR13" s="13">
        <v>0</v>
      </c>
      <c r="CS13" s="13" t="s">
        <v>29</v>
      </c>
      <c r="CT13" s="14" t="s">
        <v>45</v>
      </c>
      <c r="CU13" s="20">
        <v>8.6132963320463318</v>
      </c>
      <c r="CV13" s="20">
        <v>3.0397361647361647</v>
      </c>
      <c r="CW13" s="20">
        <v>3.0397361647361647</v>
      </c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</row>
    <row r="14" spans="1:156" x14ac:dyDescent="0.25">
      <c r="A14" s="33" t="s">
        <v>47</v>
      </c>
      <c r="B14" s="58" t="s">
        <v>62</v>
      </c>
      <c r="C14" s="1">
        <v>205</v>
      </c>
      <c r="D14" s="59" t="s">
        <v>65</v>
      </c>
      <c r="E14" s="56" t="s">
        <v>29</v>
      </c>
      <c r="F14" s="14" t="s">
        <v>56</v>
      </c>
      <c r="G14" s="15">
        <v>1015</v>
      </c>
      <c r="H14" s="19">
        <v>112</v>
      </c>
      <c r="I14" s="1">
        <v>205</v>
      </c>
      <c r="J14" s="13" t="s">
        <v>29</v>
      </c>
      <c r="K14" s="13" t="s">
        <v>66</v>
      </c>
      <c r="L14" s="14" t="s">
        <v>56</v>
      </c>
      <c r="M14" s="185">
        <v>288</v>
      </c>
      <c r="N14" s="185" t="s">
        <v>162</v>
      </c>
      <c r="O14" s="16">
        <v>110</v>
      </c>
      <c r="P14" s="1">
        <v>205</v>
      </c>
      <c r="Q14" s="59" t="s">
        <v>74</v>
      </c>
      <c r="R14" s="13" t="s">
        <v>29</v>
      </c>
      <c r="S14" s="14" t="s">
        <v>56</v>
      </c>
      <c r="T14" s="15">
        <v>1303</v>
      </c>
      <c r="U14" s="15">
        <v>1303</v>
      </c>
      <c r="V14" s="16">
        <v>121</v>
      </c>
      <c r="W14" s="1">
        <v>205</v>
      </c>
      <c r="X14" s="59" t="s">
        <v>68</v>
      </c>
      <c r="Y14" s="13" t="s">
        <v>29</v>
      </c>
      <c r="Z14" s="14" t="s">
        <v>56</v>
      </c>
      <c r="AA14" s="15">
        <v>973</v>
      </c>
      <c r="AB14" s="19">
        <v>122</v>
      </c>
      <c r="AC14" s="1">
        <v>205</v>
      </c>
      <c r="AD14" s="13" t="s">
        <v>29</v>
      </c>
      <c r="AE14" s="13" t="s">
        <v>69</v>
      </c>
      <c r="AF14" s="14" t="s">
        <v>56</v>
      </c>
      <c r="AG14" s="15">
        <v>280</v>
      </c>
      <c r="AH14" s="16" t="s">
        <v>63</v>
      </c>
      <c r="AI14" s="1">
        <v>205</v>
      </c>
      <c r="AJ14" s="59" t="s">
        <v>67</v>
      </c>
      <c r="AK14" s="13" t="s">
        <v>29</v>
      </c>
      <c r="AL14" s="14" t="s">
        <v>56</v>
      </c>
      <c r="AM14" s="34">
        <v>1253</v>
      </c>
      <c r="AN14" s="15">
        <v>1253</v>
      </c>
      <c r="AO14" s="16">
        <v>131</v>
      </c>
      <c r="AP14" s="1">
        <v>205</v>
      </c>
      <c r="AQ14" s="59" t="s">
        <v>71</v>
      </c>
      <c r="AR14" s="13" t="s">
        <v>29</v>
      </c>
      <c r="AS14" s="14" t="s">
        <v>56</v>
      </c>
      <c r="AT14" s="15">
        <v>345</v>
      </c>
      <c r="AU14" s="19">
        <v>132</v>
      </c>
      <c r="AV14" s="1">
        <v>205</v>
      </c>
      <c r="AW14" s="13" t="s">
        <v>72</v>
      </c>
      <c r="AX14" s="13" t="s">
        <v>29</v>
      </c>
      <c r="AY14" s="14" t="s">
        <v>56</v>
      </c>
      <c r="AZ14" s="15">
        <v>59</v>
      </c>
      <c r="BA14" s="19">
        <v>133</v>
      </c>
      <c r="BB14" s="1">
        <v>205</v>
      </c>
      <c r="BC14" s="59" t="s">
        <v>59</v>
      </c>
      <c r="BD14" s="13" t="s">
        <v>29</v>
      </c>
      <c r="BE14" s="14" t="s">
        <v>56</v>
      </c>
      <c r="BF14" s="15">
        <v>32</v>
      </c>
      <c r="BG14" s="16">
        <v>130</v>
      </c>
      <c r="BH14" s="1">
        <v>205</v>
      </c>
      <c r="BI14" s="59" t="s">
        <v>70</v>
      </c>
      <c r="BJ14" s="13" t="s">
        <v>29</v>
      </c>
      <c r="BK14" s="14" t="s">
        <v>56</v>
      </c>
      <c r="BL14" s="34">
        <v>436</v>
      </c>
      <c r="BM14" s="463">
        <v>896</v>
      </c>
      <c r="BN14" s="1">
        <v>205</v>
      </c>
      <c r="BO14" s="461" t="s">
        <v>294</v>
      </c>
      <c r="BP14" s="461" t="s">
        <v>29</v>
      </c>
      <c r="BQ14" s="462" t="s">
        <v>56</v>
      </c>
      <c r="BR14" s="15">
        <v>2045</v>
      </c>
      <c r="BS14" s="12" t="s">
        <v>33</v>
      </c>
      <c r="BT14" s="13">
        <v>0</v>
      </c>
      <c r="BU14" s="13" t="s">
        <v>29</v>
      </c>
      <c r="BV14" s="14" t="s">
        <v>48</v>
      </c>
      <c r="BW14" s="15">
        <v>2045</v>
      </c>
      <c r="BX14" s="463">
        <v>411</v>
      </c>
      <c r="BY14" s="1">
        <v>205</v>
      </c>
      <c r="BZ14" s="460" t="s">
        <v>297</v>
      </c>
      <c r="CA14" s="461" t="s">
        <v>29</v>
      </c>
      <c r="CB14" s="462" t="s">
        <v>56</v>
      </c>
      <c r="CC14" s="463">
        <v>19681</v>
      </c>
      <c r="CD14" s="12" t="s">
        <v>35</v>
      </c>
      <c r="CE14" s="13">
        <v>0</v>
      </c>
      <c r="CF14" s="13" t="s">
        <v>29</v>
      </c>
      <c r="CG14" s="14" t="s">
        <v>48</v>
      </c>
      <c r="CH14" s="17">
        <v>255.625</v>
      </c>
      <c r="CI14" s="17">
        <v>255.625</v>
      </c>
      <c r="CJ14" s="17">
        <v>2460.125</v>
      </c>
      <c r="CK14" s="12" t="s">
        <v>42</v>
      </c>
      <c r="CL14" s="13">
        <v>0</v>
      </c>
      <c r="CM14" s="13" t="s">
        <v>29</v>
      </c>
      <c r="CN14" s="14" t="s">
        <v>48</v>
      </c>
      <c r="CO14" s="17">
        <v>2460.125</v>
      </c>
      <c r="CP14" s="20">
        <v>0.93419946643277418</v>
      </c>
      <c r="CQ14" s="12" t="s">
        <v>49</v>
      </c>
      <c r="CR14" s="13">
        <v>0</v>
      </c>
      <c r="CS14" s="13" t="s">
        <v>29</v>
      </c>
      <c r="CT14" s="14" t="s">
        <v>48</v>
      </c>
      <c r="CU14" s="20">
        <v>0.93419946643277418</v>
      </c>
      <c r="CV14" s="20">
        <v>8.9906991192486192</v>
      </c>
      <c r="CW14" s="20">
        <v>8.9906991192486192</v>
      </c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</row>
    <row r="15" spans="1:156" x14ac:dyDescent="0.25">
      <c r="A15" s="33" t="s">
        <v>50</v>
      </c>
      <c r="B15" s="58" t="s">
        <v>62</v>
      </c>
      <c r="C15" s="1">
        <v>2009</v>
      </c>
      <c r="D15" s="59" t="s">
        <v>65</v>
      </c>
      <c r="E15" s="56" t="s">
        <v>29</v>
      </c>
      <c r="F15" s="14" t="s">
        <v>56</v>
      </c>
      <c r="G15" s="15">
        <v>2703</v>
      </c>
      <c r="H15" s="19">
        <v>112</v>
      </c>
      <c r="I15" s="1">
        <v>2009</v>
      </c>
      <c r="J15" s="13" t="s">
        <v>29</v>
      </c>
      <c r="K15" s="13" t="s">
        <v>66</v>
      </c>
      <c r="L15" s="14" t="s">
        <v>56</v>
      </c>
      <c r="M15" s="185">
        <v>1159</v>
      </c>
      <c r="N15" s="185" t="s">
        <v>162</v>
      </c>
      <c r="O15" s="16">
        <v>110</v>
      </c>
      <c r="P15" s="1">
        <v>2009</v>
      </c>
      <c r="Q15" s="59" t="s">
        <v>74</v>
      </c>
      <c r="R15" s="13" t="s">
        <v>29</v>
      </c>
      <c r="S15" s="14" t="s">
        <v>56</v>
      </c>
      <c r="T15" s="15">
        <v>3862</v>
      </c>
      <c r="U15" s="15">
        <v>3862</v>
      </c>
      <c r="V15" s="16">
        <v>121</v>
      </c>
      <c r="W15" s="1">
        <v>2009</v>
      </c>
      <c r="X15" s="59" t="s">
        <v>68</v>
      </c>
      <c r="Y15" s="13" t="s">
        <v>29</v>
      </c>
      <c r="Z15" s="14" t="s">
        <v>56</v>
      </c>
      <c r="AA15" s="15">
        <v>2637</v>
      </c>
      <c r="AB15" s="19">
        <v>122</v>
      </c>
      <c r="AC15" s="1">
        <v>2009</v>
      </c>
      <c r="AD15" s="13" t="s">
        <v>29</v>
      </c>
      <c r="AE15" s="13" t="s">
        <v>69</v>
      </c>
      <c r="AF15" s="14" t="s">
        <v>56</v>
      </c>
      <c r="AG15" s="15">
        <v>1132</v>
      </c>
      <c r="AH15" s="16" t="s">
        <v>63</v>
      </c>
      <c r="AI15" s="1">
        <v>2009</v>
      </c>
      <c r="AJ15" s="59" t="s">
        <v>67</v>
      </c>
      <c r="AK15" s="13" t="s">
        <v>29</v>
      </c>
      <c r="AL15" s="14" t="s">
        <v>56</v>
      </c>
      <c r="AM15" s="34">
        <v>3769</v>
      </c>
      <c r="AN15" s="15">
        <v>3769</v>
      </c>
      <c r="AO15" s="16">
        <v>131</v>
      </c>
      <c r="AP15" s="1">
        <v>2009</v>
      </c>
      <c r="AQ15" s="59" t="s">
        <v>71</v>
      </c>
      <c r="AR15" s="13" t="s">
        <v>29</v>
      </c>
      <c r="AS15" s="14" t="s">
        <v>56</v>
      </c>
      <c r="AT15" s="15">
        <v>1815</v>
      </c>
      <c r="AU15" s="19">
        <v>132</v>
      </c>
      <c r="AV15" s="1">
        <v>2009</v>
      </c>
      <c r="AW15" s="13" t="s">
        <v>72</v>
      </c>
      <c r="AX15" s="13" t="s">
        <v>29</v>
      </c>
      <c r="AY15" s="14" t="s">
        <v>56</v>
      </c>
      <c r="AZ15" s="15">
        <v>1559</v>
      </c>
      <c r="BA15" s="19">
        <v>133</v>
      </c>
      <c r="BB15" s="1">
        <v>2009</v>
      </c>
      <c r="BC15" s="59" t="s">
        <v>59</v>
      </c>
      <c r="BD15" s="13" t="s">
        <v>29</v>
      </c>
      <c r="BE15" s="14" t="s">
        <v>56</v>
      </c>
      <c r="BF15" s="15">
        <v>672</v>
      </c>
      <c r="BG15" s="16">
        <v>130</v>
      </c>
      <c r="BH15" s="1">
        <v>2009</v>
      </c>
      <c r="BI15" s="59" t="s">
        <v>70</v>
      </c>
      <c r="BJ15" s="13" t="s">
        <v>29</v>
      </c>
      <c r="BK15" s="14" t="s">
        <v>56</v>
      </c>
      <c r="BL15" s="34">
        <v>4046</v>
      </c>
      <c r="BM15" s="463">
        <v>897</v>
      </c>
      <c r="BN15" s="1">
        <v>2009</v>
      </c>
      <c r="BO15" s="461" t="s">
        <v>294</v>
      </c>
      <c r="BP15" s="461" t="s">
        <v>29</v>
      </c>
      <c r="BQ15" s="462" t="s">
        <v>56</v>
      </c>
      <c r="BR15" s="15">
        <v>17636.97</v>
      </c>
      <c r="BS15" s="12" t="s">
        <v>31</v>
      </c>
      <c r="BT15" s="13">
        <v>0</v>
      </c>
      <c r="BU15" s="13" t="s">
        <v>29</v>
      </c>
      <c r="BV15" s="14" t="s">
        <v>45</v>
      </c>
      <c r="BW15" s="15">
        <v>17636.97</v>
      </c>
      <c r="BX15" s="463">
        <v>411</v>
      </c>
      <c r="BY15" s="1">
        <v>2009</v>
      </c>
      <c r="BZ15" s="460" t="s">
        <v>297</v>
      </c>
      <c r="CA15" s="461" t="s">
        <v>29</v>
      </c>
      <c r="CB15" s="462" t="s">
        <v>56</v>
      </c>
      <c r="CC15" s="463">
        <v>12324.97</v>
      </c>
      <c r="CD15" s="12" t="s">
        <v>33</v>
      </c>
      <c r="CE15" s="13">
        <v>0</v>
      </c>
      <c r="CF15" s="13" t="s">
        <v>29</v>
      </c>
      <c r="CG15" s="14" t="s">
        <v>45</v>
      </c>
      <c r="CH15" s="17">
        <v>2204.6212500000001</v>
      </c>
      <c r="CI15" s="17">
        <v>2204.6212500000001</v>
      </c>
      <c r="CJ15" s="17">
        <v>1540.6212499999999</v>
      </c>
      <c r="CK15" s="12" t="s">
        <v>34</v>
      </c>
      <c r="CL15" s="13">
        <v>0</v>
      </c>
      <c r="CM15" s="13" t="s">
        <v>29</v>
      </c>
      <c r="CN15" s="14" t="s">
        <v>45</v>
      </c>
      <c r="CO15" s="17">
        <v>1540.6212499999999</v>
      </c>
      <c r="CP15" s="20">
        <v>2.7183315454612713</v>
      </c>
      <c r="CQ15" s="12" t="s">
        <v>35</v>
      </c>
      <c r="CR15" s="13">
        <v>0</v>
      </c>
      <c r="CS15" s="13" t="s">
        <v>29</v>
      </c>
      <c r="CT15" s="14" t="s">
        <v>45</v>
      </c>
      <c r="CU15" s="20">
        <v>2.7183315454612713</v>
      </c>
      <c r="CV15" s="20">
        <v>1.8996094424305192</v>
      </c>
      <c r="CW15" s="20">
        <v>1.8996094424305192</v>
      </c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</row>
    <row r="16" spans="1:156" x14ac:dyDescent="0.25">
      <c r="A16" s="40" t="s">
        <v>14</v>
      </c>
      <c r="B16" s="58" t="s">
        <v>62</v>
      </c>
      <c r="C16" s="1">
        <v>2001</v>
      </c>
      <c r="D16" s="59" t="s">
        <v>65</v>
      </c>
      <c r="E16" s="56" t="s">
        <v>29</v>
      </c>
      <c r="F16" s="14" t="s">
        <v>56</v>
      </c>
      <c r="G16" s="23">
        <v>13419</v>
      </c>
      <c r="H16" s="19">
        <v>112</v>
      </c>
      <c r="I16" s="1">
        <v>2001</v>
      </c>
      <c r="J16" s="13" t="s">
        <v>29</v>
      </c>
      <c r="K16" s="13" t="s">
        <v>66</v>
      </c>
      <c r="L16" s="14" t="s">
        <v>56</v>
      </c>
      <c r="M16" s="190">
        <v>877</v>
      </c>
      <c r="N16" s="185" t="s">
        <v>162</v>
      </c>
      <c r="O16" s="16">
        <v>110</v>
      </c>
      <c r="P16" s="1">
        <v>2001</v>
      </c>
      <c r="Q16" s="59" t="s">
        <v>74</v>
      </c>
      <c r="R16" s="13" t="s">
        <v>29</v>
      </c>
      <c r="S16" s="14" t="s">
        <v>56</v>
      </c>
      <c r="T16" s="23">
        <v>14296</v>
      </c>
      <c r="U16" s="23">
        <v>14296</v>
      </c>
      <c r="V16" s="16">
        <v>121</v>
      </c>
      <c r="W16" s="1">
        <v>2001</v>
      </c>
      <c r="X16" s="59" t="s">
        <v>68</v>
      </c>
      <c r="Y16" s="13" t="s">
        <v>29</v>
      </c>
      <c r="Z16" s="14" t="s">
        <v>56</v>
      </c>
      <c r="AA16" s="23">
        <v>11361</v>
      </c>
      <c r="AB16" s="19">
        <v>122</v>
      </c>
      <c r="AC16" s="1">
        <v>2001</v>
      </c>
      <c r="AD16" s="13" t="s">
        <v>29</v>
      </c>
      <c r="AE16" s="13" t="s">
        <v>69</v>
      </c>
      <c r="AF16" s="14" t="s">
        <v>56</v>
      </c>
      <c r="AG16" s="23">
        <v>856</v>
      </c>
      <c r="AH16" s="16" t="s">
        <v>63</v>
      </c>
      <c r="AI16" s="1">
        <v>2001</v>
      </c>
      <c r="AJ16" s="59" t="s">
        <v>67</v>
      </c>
      <c r="AK16" s="13" t="s">
        <v>29</v>
      </c>
      <c r="AL16" s="14" t="s">
        <v>56</v>
      </c>
      <c r="AM16" s="35">
        <v>12217</v>
      </c>
      <c r="AN16" s="23">
        <v>12217</v>
      </c>
      <c r="AO16" s="16">
        <v>131</v>
      </c>
      <c r="AP16" s="1">
        <v>2001</v>
      </c>
      <c r="AQ16" s="59" t="s">
        <v>71</v>
      </c>
      <c r="AR16" s="13" t="s">
        <v>29</v>
      </c>
      <c r="AS16" s="14" t="s">
        <v>56</v>
      </c>
      <c r="AT16" s="23">
        <v>1812</v>
      </c>
      <c r="AU16" s="19">
        <v>132</v>
      </c>
      <c r="AV16" s="1">
        <v>2001</v>
      </c>
      <c r="AW16" s="13" t="s">
        <v>72</v>
      </c>
      <c r="AX16" s="13" t="s">
        <v>29</v>
      </c>
      <c r="AY16" s="14" t="s">
        <v>56</v>
      </c>
      <c r="AZ16" s="23">
        <v>3455</v>
      </c>
      <c r="BA16" s="19">
        <v>133</v>
      </c>
      <c r="BB16" s="1">
        <v>2001</v>
      </c>
      <c r="BC16" s="59" t="s">
        <v>59</v>
      </c>
      <c r="BD16" s="13" t="s">
        <v>29</v>
      </c>
      <c r="BE16" s="14" t="s">
        <v>56</v>
      </c>
      <c r="BF16" s="23">
        <v>220</v>
      </c>
      <c r="BG16" s="16">
        <v>130</v>
      </c>
      <c r="BH16" s="1">
        <v>2001</v>
      </c>
      <c r="BI16" s="59" t="s">
        <v>70</v>
      </c>
      <c r="BJ16" s="13" t="s">
        <v>29</v>
      </c>
      <c r="BK16" s="14" t="s">
        <v>56</v>
      </c>
      <c r="BL16" s="23">
        <v>5487</v>
      </c>
      <c r="BM16" s="463">
        <v>898</v>
      </c>
      <c r="BN16" s="1">
        <v>2001</v>
      </c>
      <c r="BO16" s="461" t="s">
        <v>294</v>
      </c>
      <c r="BP16" s="461" t="s">
        <v>29</v>
      </c>
      <c r="BQ16" s="462" t="s">
        <v>56</v>
      </c>
      <c r="BR16" s="23">
        <v>0</v>
      </c>
      <c r="BS16" s="43"/>
      <c r="BT16" s="41"/>
      <c r="BU16" s="41"/>
      <c r="BV16" s="42"/>
      <c r="BW16" s="23">
        <v>0</v>
      </c>
      <c r="BX16" s="463">
        <v>411</v>
      </c>
      <c r="BY16" s="1">
        <v>2001</v>
      </c>
      <c r="BZ16" s="460" t="s">
        <v>297</v>
      </c>
      <c r="CA16" s="461" t="s">
        <v>29</v>
      </c>
      <c r="CB16" s="462" t="s">
        <v>56</v>
      </c>
      <c r="CC16" s="477">
        <v>0</v>
      </c>
      <c r="CD16" s="43"/>
      <c r="CE16" s="41"/>
      <c r="CF16" s="41"/>
      <c r="CG16" s="42"/>
      <c r="CH16" s="24">
        <v>0</v>
      </c>
      <c r="CI16" s="24">
        <v>0</v>
      </c>
      <c r="CJ16" s="24">
        <v>0</v>
      </c>
      <c r="CK16" s="43"/>
      <c r="CL16" s="41"/>
      <c r="CM16" s="41"/>
      <c r="CN16" s="42"/>
      <c r="CO16" s="17">
        <v>0</v>
      </c>
      <c r="CP16" s="26">
        <v>0</v>
      </c>
      <c r="CQ16" s="43"/>
      <c r="CR16" s="41"/>
      <c r="CS16" s="41"/>
      <c r="CT16" s="42"/>
      <c r="CU16" s="20">
        <v>0</v>
      </c>
      <c r="CV16" s="26">
        <v>0</v>
      </c>
      <c r="CW16" s="20">
        <v>0</v>
      </c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</row>
    <row r="17" spans="1:156" x14ac:dyDescent="0.25">
      <c r="A17" s="36" t="s">
        <v>25</v>
      </c>
      <c r="B17" s="37"/>
      <c r="C17" s="37"/>
      <c r="D17" s="37"/>
      <c r="E17" s="37"/>
      <c r="F17" s="37"/>
      <c r="G17" s="38">
        <v>54616</v>
      </c>
      <c r="H17" s="38">
        <v>1124</v>
      </c>
      <c r="I17" s="38">
        <v>0</v>
      </c>
      <c r="J17" s="38">
        <v>0</v>
      </c>
      <c r="K17" s="38"/>
      <c r="L17" s="38">
        <v>0</v>
      </c>
      <c r="M17" s="198"/>
      <c r="N17" s="38">
        <v>11490</v>
      </c>
      <c r="O17" s="38">
        <v>1104</v>
      </c>
      <c r="P17" s="38">
        <v>0</v>
      </c>
      <c r="Q17" s="38"/>
      <c r="R17" s="38">
        <v>0</v>
      </c>
      <c r="S17" s="38">
        <v>0</v>
      </c>
      <c r="T17" s="38">
        <v>66106</v>
      </c>
      <c r="U17" s="38">
        <v>66106</v>
      </c>
      <c r="V17" s="38">
        <v>1214</v>
      </c>
      <c r="W17" s="38">
        <v>0</v>
      </c>
      <c r="X17" s="38"/>
      <c r="Y17" s="38">
        <v>0</v>
      </c>
      <c r="Z17" s="38">
        <v>0</v>
      </c>
      <c r="AA17" s="38">
        <v>49795</v>
      </c>
      <c r="AB17" s="38">
        <v>1224</v>
      </c>
      <c r="AC17" s="38">
        <v>0</v>
      </c>
      <c r="AD17" s="38">
        <v>0</v>
      </c>
      <c r="AE17" s="38"/>
      <c r="AF17" s="38">
        <v>0</v>
      </c>
      <c r="AG17" s="38">
        <v>10864</v>
      </c>
      <c r="AH17" s="38">
        <v>1204</v>
      </c>
      <c r="AI17" s="38">
        <v>0</v>
      </c>
      <c r="AJ17" s="38"/>
      <c r="AK17" s="38">
        <v>0</v>
      </c>
      <c r="AL17" s="38">
        <v>0</v>
      </c>
      <c r="AM17" s="38">
        <v>60659</v>
      </c>
      <c r="AN17" s="38">
        <v>60659</v>
      </c>
      <c r="AO17" s="38">
        <v>1446</v>
      </c>
      <c r="AP17" s="38">
        <v>0</v>
      </c>
      <c r="AQ17" s="38"/>
      <c r="AR17" s="38">
        <v>0</v>
      </c>
      <c r="AS17" s="38">
        <v>0</v>
      </c>
      <c r="AT17" s="38">
        <v>21567</v>
      </c>
      <c r="AU17" s="38">
        <v>1324</v>
      </c>
      <c r="AV17" s="38">
        <v>0</v>
      </c>
      <c r="AW17" s="38"/>
      <c r="AX17" s="38">
        <v>0</v>
      </c>
      <c r="AY17" s="38">
        <v>0</v>
      </c>
      <c r="AZ17" s="38">
        <v>12061</v>
      </c>
      <c r="BA17" s="38">
        <v>1468</v>
      </c>
      <c r="BB17" s="38">
        <v>0</v>
      </c>
      <c r="BC17" s="38"/>
      <c r="BD17" s="38">
        <v>0</v>
      </c>
      <c r="BE17" s="38">
        <v>0</v>
      </c>
      <c r="BF17" s="38">
        <v>3066</v>
      </c>
      <c r="BG17" s="38">
        <v>1304</v>
      </c>
      <c r="BH17" s="38">
        <v>0</v>
      </c>
      <c r="BI17" s="38"/>
      <c r="BJ17" s="38">
        <v>0</v>
      </c>
      <c r="BK17" s="38">
        <v>0</v>
      </c>
      <c r="BL17" s="38">
        <v>36694</v>
      </c>
      <c r="BM17" s="38">
        <v>36694</v>
      </c>
      <c r="BN17" s="38">
        <v>0</v>
      </c>
      <c r="BO17" s="38">
        <v>0</v>
      </c>
      <c r="BP17" s="38">
        <v>0</v>
      </c>
      <c r="BQ17" s="38">
        <v>0</v>
      </c>
      <c r="BR17" s="38">
        <v>415366.45799999998</v>
      </c>
      <c r="BS17" s="38">
        <v>0</v>
      </c>
      <c r="BT17" s="38">
        <v>0</v>
      </c>
      <c r="BU17" s="38">
        <v>0</v>
      </c>
      <c r="BV17" s="38">
        <v>0</v>
      </c>
      <c r="BW17" s="38">
        <v>415366.45799999998</v>
      </c>
      <c r="BX17" s="489"/>
      <c r="BY17" s="38">
        <v>214238.71400000001</v>
      </c>
      <c r="BZ17" s="39"/>
      <c r="CA17" s="39"/>
      <c r="CB17" s="39"/>
      <c r="CC17" s="39"/>
      <c r="CD17" s="27" t="s">
        <v>34</v>
      </c>
      <c r="CE17" s="27">
        <v>0</v>
      </c>
      <c r="CF17" s="27" t="s">
        <v>29</v>
      </c>
      <c r="CG17" s="28" t="s">
        <v>53</v>
      </c>
      <c r="CH17" s="30">
        <v>51920.807249999998</v>
      </c>
      <c r="CI17" s="31">
        <v>51920.807249999998</v>
      </c>
      <c r="CJ17" s="30">
        <v>26779.839250000001</v>
      </c>
      <c r="CK17" s="27" t="s">
        <v>35</v>
      </c>
      <c r="CL17" s="27">
        <v>0</v>
      </c>
      <c r="CM17" s="27" t="s">
        <v>29</v>
      </c>
      <c r="CN17" s="28" t="s">
        <v>53</v>
      </c>
      <c r="CO17" s="30">
        <v>26779.839250000001</v>
      </c>
      <c r="CP17" s="29">
        <v>3.7400831889043999</v>
      </c>
      <c r="CQ17" s="27" t="s">
        <v>42</v>
      </c>
      <c r="CR17" s="27">
        <v>0</v>
      </c>
      <c r="CS17" s="27" t="s">
        <v>29</v>
      </c>
      <c r="CT17" s="28" t="s">
        <v>53</v>
      </c>
      <c r="CU17" s="32">
        <v>3.7400831889043999</v>
      </c>
      <c r="CV17" s="29">
        <v>1.9290691321153761</v>
      </c>
      <c r="CW17" s="32">
        <v>1.9290691321153761</v>
      </c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</row>
    <row r="18" spans="1:156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79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457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</row>
    <row r="19" spans="1:156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79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457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</row>
    <row r="20" spans="1:156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179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457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</row>
    <row r="21" spans="1:156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79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457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</row>
    <row r="22" spans="1:156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179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457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</row>
    <row r="23" spans="1:156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17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457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</row>
    <row r="264" spans="102:156" x14ac:dyDescent="0.25"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</row>
    <row r="265" spans="102:156" x14ac:dyDescent="0.25"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</row>
    <row r="266" spans="102:156" x14ac:dyDescent="0.25"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</row>
    <row r="267" spans="102:156" x14ac:dyDescent="0.25"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</row>
    <row r="268" spans="102:156" x14ac:dyDescent="0.25"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</row>
    <row r="269" spans="102:156" x14ac:dyDescent="0.25"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</row>
    <row r="270" spans="102:156" x14ac:dyDescent="0.25"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</row>
    <row r="271" spans="102:156" x14ac:dyDescent="0.25"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</row>
    <row r="272" spans="102:156" x14ac:dyDescent="0.25"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</row>
    <row r="273" spans="102:156" x14ac:dyDescent="0.25"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</row>
    <row r="274" spans="102:156" x14ac:dyDescent="0.25"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</row>
    <row r="275" spans="102:156" x14ac:dyDescent="0.25"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</row>
    <row r="276" spans="102:156" x14ac:dyDescent="0.25"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</row>
    <row r="277" spans="102:156" x14ac:dyDescent="0.25"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</row>
    <row r="278" spans="102:156" x14ac:dyDescent="0.25"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</row>
    <row r="279" spans="102:156" x14ac:dyDescent="0.25"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</row>
    <row r="280" spans="102:156" x14ac:dyDescent="0.25"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</row>
    <row r="281" spans="102:156" x14ac:dyDescent="0.25"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</row>
    <row r="282" spans="102:156" x14ac:dyDescent="0.25"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</row>
    <row r="283" spans="102:156" x14ac:dyDescent="0.25"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</row>
    <row r="284" spans="102:156" x14ac:dyDescent="0.25"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</row>
    <row r="285" spans="102:156" x14ac:dyDescent="0.25"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</row>
    <row r="286" spans="102:156" x14ac:dyDescent="0.25"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</row>
    <row r="287" spans="102:156" x14ac:dyDescent="0.25"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</row>
    <row r="288" spans="102:156" x14ac:dyDescent="0.25"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</row>
    <row r="289" spans="102:156" x14ac:dyDescent="0.25"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</row>
    <row r="290" spans="102:156" x14ac:dyDescent="0.25"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</row>
    <row r="291" spans="102:156" x14ac:dyDescent="0.25"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</row>
    <row r="292" spans="102:156" x14ac:dyDescent="0.25"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</row>
    <row r="293" spans="102:156" x14ac:dyDescent="0.25"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</row>
    <row r="294" spans="102:156" x14ac:dyDescent="0.25"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</row>
    <row r="295" spans="102:156" x14ac:dyDescent="0.25"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</row>
    <row r="296" spans="102:156" x14ac:dyDescent="0.25"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</row>
    <row r="297" spans="102:156" x14ac:dyDescent="0.25"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</row>
    <row r="298" spans="102:156" x14ac:dyDescent="0.25"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</row>
    <row r="299" spans="102:156" x14ac:dyDescent="0.25"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</row>
    <row r="300" spans="102:156" x14ac:dyDescent="0.25"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</row>
    <row r="301" spans="102:156" x14ac:dyDescent="0.25"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</row>
    <row r="302" spans="102:156" x14ac:dyDescent="0.25"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</row>
    <row r="303" spans="102:156" x14ac:dyDescent="0.25"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</row>
    <row r="304" spans="102:156" x14ac:dyDescent="0.25"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</row>
    <row r="305" spans="102:156" x14ac:dyDescent="0.25"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</row>
    <row r="306" spans="102:156" x14ac:dyDescent="0.25"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</row>
    <row r="307" spans="102:156" x14ac:dyDescent="0.25"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</row>
    <row r="308" spans="102:156" x14ac:dyDescent="0.25"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</row>
    <row r="309" spans="102:156" x14ac:dyDescent="0.25"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</row>
    <row r="310" spans="102:156" x14ac:dyDescent="0.25"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</row>
    <row r="311" spans="102:156" x14ac:dyDescent="0.25"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</row>
    <row r="312" spans="102:156" x14ac:dyDescent="0.25"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</row>
    <row r="313" spans="102:156" x14ac:dyDescent="0.25"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</row>
    <row r="314" spans="102:156" x14ac:dyDescent="0.25"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</row>
    <row r="315" spans="102:156" x14ac:dyDescent="0.25"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</row>
    <row r="316" spans="102:156" x14ac:dyDescent="0.25"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</row>
    <row r="317" spans="102:156" x14ac:dyDescent="0.25"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</row>
    <row r="318" spans="102:156" x14ac:dyDescent="0.25"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</row>
    <row r="319" spans="102:156" x14ac:dyDescent="0.25"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</row>
    <row r="320" spans="102:156" x14ac:dyDescent="0.25"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</row>
    <row r="321" spans="102:156" x14ac:dyDescent="0.25"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</row>
    <row r="322" spans="102:156" x14ac:dyDescent="0.25"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</row>
    <row r="323" spans="102:156" x14ac:dyDescent="0.25"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</row>
    <row r="324" spans="102:156" x14ac:dyDescent="0.25"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</row>
    <row r="325" spans="102:156" x14ac:dyDescent="0.25"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</row>
    <row r="326" spans="102:156" x14ac:dyDescent="0.25"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</row>
    <row r="327" spans="102:156" x14ac:dyDescent="0.25"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</row>
    <row r="328" spans="102:156" x14ac:dyDescent="0.25"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</row>
    <row r="329" spans="102:156" x14ac:dyDescent="0.25"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</row>
    <row r="330" spans="102:156" x14ac:dyDescent="0.25"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</row>
    <row r="331" spans="102:156" x14ac:dyDescent="0.25"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</row>
    <row r="332" spans="102:156" x14ac:dyDescent="0.25"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</row>
    <row r="333" spans="102:156" x14ac:dyDescent="0.25"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</row>
    <row r="334" spans="102:156" x14ac:dyDescent="0.25"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</row>
    <row r="335" spans="102:156" x14ac:dyDescent="0.25"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</row>
    <row r="336" spans="102:156" x14ac:dyDescent="0.25"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</row>
    <row r="337" spans="102:156" x14ac:dyDescent="0.25"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</row>
    <row r="338" spans="102:156" x14ac:dyDescent="0.25"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</row>
    <row r="339" spans="102:156" x14ac:dyDescent="0.25"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</row>
    <row r="340" spans="102:156" x14ac:dyDescent="0.25"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</row>
    <row r="341" spans="102:156" x14ac:dyDescent="0.25"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</row>
    <row r="342" spans="102:156" x14ac:dyDescent="0.25"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</row>
    <row r="343" spans="102:156" x14ac:dyDescent="0.25"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</row>
    <row r="344" spans="102:156" x14ac:dyDescent="0.25"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</row>
    <row r="345" spans="102:156" x14ac:dyDescent="0.25"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</row>
    <row r="346" spans="102:156" x14ac:dyDescent="0.25"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</row>
    <row r="347" spans="102:156" x14ac:dyDescent="0.25"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</row>
    <row r="348" spans="102:156" x14ac:dyDescent="0.25"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</row>
    <row r="349" spans="102:156" x14ac:dyDescent="0.25"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</row>
    <row r="350" spans="102:156" x14ac:dyDescent="0.25"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</row>
    <row r="351" spans="102:156" x14ac:dyDescent="0.25"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</row>
    <row r="352" spans="102:156" x14ac:dyDescent="0.25"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</row>
    <row r="353" spans="102:156" x14ac:dyDescent="0.25"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</row>
    <row r="354" spans="102:156" x14ac:dyDescent="0.25"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</row>
    <row r="355" spans="102:156" x14ac:dyDescent="0.25"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</row>
    <row r="356" spans="102:156" x14ac:dyDescent="0.25"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</row>
    <row r="357" spans="102:156" x14ac:dyDescent="0.25"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</row>
    <row r="358" spans="102:156" x14ac:dyDescent="0.25"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</row>
    <row r="359" spans="102:156" x14ac:dyDescent="0.25"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</row>
    <row r="360" spans="102:156" x14ac:dyDescent="0.25"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</row>
    <row r="361" spans="102:156" x14ac:dyDescent="0.25"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</row>
    <row r="362" spans="102:156" x14ac:dyDescent="0.25"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</row>
    <row r="363" spans="102:156" x14ac:dyDescent="0.25"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</row>
    <row r="364" spans="102:156" x14ac:dyDescent="0.25"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</row>
    <row r="365" spans="102:156" x14ac:dyDescent="0.25"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</row>
    <row r="366" spans="102:156" x14ac:dyDescent="0.25"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</row>
    <row r="367" spans="102:156" x14ac:dyDescent="0.25"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</row>
    <row r="368" spans="102:156" x14ac:dyDescent="0.25"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</row>
    <row r="369" spans="102:156" x14ac:dyDescent="0.25"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</row>
    <row r="370" spans="102:156" x14ac:dyDescent="0.25"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</row>
    <row r="371" spans="102:156" x14ac:dyDescent="0.25"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</row>
    <row r="372" spans="102:156" x14ac:dyDescent="0.25"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</row>
    <row r="373" spans="102:156" x14ac:dyDescent="0.25"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</row>
    <row r="374" spans="102:156" x14ac:dyDescent="0.25"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</row>
    <row r="375" spans="102:156" x14ac:dyDescent="0.25"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</row>
    <row r="376" spans="102:156" x14ac:dyDescent="0.25"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</row>
    <row r="377" spans="102:156" x14ac:dyDescent="0.25"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</row>
    <row r="378" spans="102:156" x14ac:dyDescent="0.25"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</row>
    <row r="379" spans="102:156" x14ac:dyDescent="0.25"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</row>
    <row r="380" spans="102:156" x14ac:dyDescent="0.25"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</row>
    <row r="381" spans="102:156" x14ac:dyDescent="0.25"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</row>
    <row r="382" spans="102:156" x14ac:dyDescent="0.25"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</row>
    <row r="383" spans="102:156" x14ac:dyDescent="0.25"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</row>
    <row r="384" spans="102:156" x14ac:dyDescent="0.25"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</row>
    <row r="385" spans="102:156" x14ac:dyDescent="0.25"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</row>
    <row r="386" spans="102:156" x14ac:dyDescent="0.25"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</row>
    <row r="387" spans="102:156" x14ac:dyDescent="0.25"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</row>
    <row r="388" spans="102:156" x14ac:dyDescent="0.25"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</row>
    <row r="389" spans="102:156" x14ac:dyDescent="0.25"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</row>
    <row r="390" spans="102:156" x14ac:dyDescent="0.25"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</row>
    <row r="391" spans="102:156" x14ac:dyDescent="0.25"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</row>
    <row r="392" spans="102:156" x14ac:dyDescent="0.25"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</row>
    <row r="393" spans="102:156" x14ac:dyDescent="0.25"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</row>
    <row r="394" spans="102:156" x14ac:dyDescent="0.25"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</row>
    <row r="395" spans="102:156" x14ac:dyDescent="0.25"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</row>
    <row r="396" spans="102:156" x14ac:dyDescent="0.25"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</row>
    <row r="397" spans="102:156" x14ac:dyDescent="0.25"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</row>
    <row r="398" spans="102:156" x14ac:dyDescent="0.25"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</row>
    <row r="399" spans="102:156" x14ac:dyDescent="0.25"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</row>
    <row r="400" spans="102:156" x14ac:dyDescent="0.25"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</row>
    <row r="401" spans="102:156" x14ac:dyDescent="0.25"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</row>
    <row r="402" spans="102:156" x14ac:dyDescent="0.25"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</row>
    <row r="403" spans="102:156" x14ac:dyDescent="0.25"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</row>
    <row r="404" spans="102:156" x14ac:dyDescent="0.25"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</row>
    <row r="405" spans="102:156" x14ac:dyDescent="0.25"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</row>
    <row r="406" spans="102:156" x14ac:dyDescent="0.25"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</row>
    <row r="407" spans="102:156" x14ac:dyDescent="0.25"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</row>
    <row r="408" spans="102:156" x14ac:dyDescent="0.25"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</row>
    <row r="409" spans="102:156" x14ac:dyDescent="0.25"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</row>
    <row r="410" spans="102:156" x14ac:dyDescent="0.25"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</row>
    <row r="411" spans="102:156" x14ac:dyDescent="0.25"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</row>
    <row r="412" spans="102:156" x14ac:dyDescent="0.25"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</row>
    <row r="413" spans="102:156" x14ac:dyDescent="0.25"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</row>
    <row r="414" spans="102:156" x14ac:dyDescent="0.25"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</row>
    <row r="415" spans="102:156" x14ac:dyDescent="0.25"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</row>
    <row r="416" spans="102:156" x14ac:dyDescent="0.25"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</row>
    <row r="417" spans="102:156" x14ac:dyDescent="0.25"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</row>
    <row r="418" spans="102:156" x14ac:dyDescent="0.25"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</row>
    <row r="419" spans="102:156" x14ac:dyDescent="0.25"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</row>
    <row r="420" spans="102:156" x14ac:dyDescent="0.25"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</row>
    <row r="421" spans="102:156" x14ac:dyDescent="0.25"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</row>
    <row r="422" spans="102:156" x14ac:dyDescent="0.25"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</row>
    <row r="423" spans="102:156" x14ac:dyDescent="0.25"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</row>
    <row r="424" spans="102:156" x14ac:dyDescent="0.25"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</row>
    <row r="425" spans="102:156" x14ac:dyDescent="0.25"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</row>
    <row r="426" spans="102:156" x14ac:dyDescent="0.25"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</row>
    <row r="427" spans="102:156" x14ac:dyDescent="0.25"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</row>
    <row r="428" spans="102:156" x14ac:dyDescent="0.25"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</row>
    <row r="429" spans="102:156" x14ac:dyDescent="0.25"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</row>
    <row r="430" spans="102:156" x14ac:dyDescent="0.25"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</row>
    <row r="431" spans="102:156" x14ac:dyDescent="0.25"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</row>
    <row r="432" spans="102:156" x14ac:dyDescent="0.25"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</row>
    <row r="433" spans="102:156" x14ac:dyDescent="0.25"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</row>
    <row r="434" spans="102:156" x14ac:dyDescent="0.25"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</row>
    <row r="435" spans="102:156" x14ac:dyDescent="0.25"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</row>
    <row r="436" spans="102:156" x14ac:dyDescent="0.25"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</row>
    <row r="437" spans="102:156" x14ac:dyDescent="0.25"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</row>
    <row r="438" spans="102:156" x14ac:dyDescent="0.25"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</row>
    <row r="439" spans="102:156" x14ac:dyDescent="0.25"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</row>
    <row r="440" spans="102:156" x14ac:dyDescent="0.25"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</row>
    <row r="441" spans="102:156" x14ac:dyDescent="0.25"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</row>
    <row r="442" spans="102:156" x14ac:dyDescent="0.25"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</row>
    <row r="443" spans="102:156" x14ac:dyDescent="0.25"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</row>
    <row r="444" spans="102:156" x14ac:dyDescent="0.25"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</row>
    <row r="445" spans="102:156" x14ac:dyDescent="0.25"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</row>
    <row r="446" spans="102:156" x14ac:dyDescent="0.25"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</row>
    <row r="447" spans="102:156" x14ac:dyDescent="0.25"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</row>
    <row r="448" spans="102:156" x14ac:dyDescent="0.25"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</row>
    <row r="449" spans="102:156" x14ac:dyDescent="0.25"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</row>
    <row r="450" spans="102:156" x14ac:dyDescent="0.25"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</row>
    <row r="451" spans="102:156" x14ac:dyDescent="0.25"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</row>
    <row r="452" spans="102:156" x14ac:dyDescent="0.25"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</row>
    <row r="453" spans="102:156" x14ac:dyDescent="0.25"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</row>
    <row r="454" spans="102:156" x14ac:dyDescent="0.25"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</row>
    <row r="455" spans="102:156" x14ac:dyDescent="0.25"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</row>
    <row r="456" spans="102:156" x14ac:dyDescent="0.25"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</row>
    <row r="457" spans="102:156" x14ac:dyDescent="0.25"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</row>
    <row r="458" spans="102:156" x14ac:dyDescent="0.25"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</row>
    <row r="459" spans="102:156" x14ac:dyDescent="0.25"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</row>
    <row r="460" spans="102:156" x14ac:dyDescent="0.25"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</row>
    <row r="461" spans="102:156" x14ac:dyDescent="0.25"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</row>
    <row r="462" spans="102:156" x14ac:dyDescent="0.25"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</row>
    <row r="463" spans="102:156" x14ac:dyDescent="0.25"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</row>
    <row r="464" spans="102:156" x14ac:dyDescent="0.25"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</row>
    <row r="465" spans="102:156" x14ac:dyDescent="0.25"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</row>
    <row r="466" spans="102:156" x14ac:dyDescent="0.25"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</row>
    <row r="467" spans="102:156" x14ac:dyDescent="0.25"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</row>
    <row r="468" spans="102:156" x14ac:dyDescent="0.25"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</row>
    <row r="469" spans="102:156" x14ac:dyDescent="0.25"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</row>
    <row r="470" spans="102:156" x14ac:dyDescent="0.25"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</row>
    <row r="471" spans="102:156" x14ac:dyDescent="0.25"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</row>
    <row r="472" spans="102:156" x14ac:dyDescent="0.25"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</row>
    <row r="473" spans="102:156" x14ac:dyDescent="0.25"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</row>
    <row r="474" spans="102:156" x14ac:dyDescent="0.25"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</row>
    <row r="475" spans="102:156" x14ac:dyDescent="0.25"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</row>
    <row r="476" spans="102:156" x14ac:dyDescent="0.25"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</row>
    <row r="477" spans="102:156" x14ac:dyDescent="0.25"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</row>
    <row r="478" spans="102:156" x14ac:dyDescent="0.25"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</row>
    <row r="479" spans="102:156" x14ac:dyDescent="0.25"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</row>
    <row r="480" spans="102:156" x14ac:dyDescent="0.25"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</row>
    <row r="481" spans="102:156" x14ac:dyDescent="0.25"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</row>
    <row r="482" spans="102:156" x14ac:dyDescent="0.25"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</row>
    <row r="483" spans="102:156" x14ac:dyDescent="0.25"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</row>
    <row r="484" spans="102:156" x14ac:dyDescent="0.25"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</row>
    <row r="485" spans="102:156" x14ac:dyDescent="0.25"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</row>
    <row r="486" spans="102:156" x14ac:dyDescent="0.25"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</row>
    <row r="487" spans="102:156" x14ac:dyDescent="0.25"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</row>
    <row r="488" spans="102:156" x14ac:dyDescent="0.25"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</row>
    <row r="489" spans="102:156" x14ac:dyDescent="0.25"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</row>
    <row r="490" spans="102:156" x14ac:dyDescent="0.25"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</row>
    <row r="491" spans="102:156" x14ac:dyDescent="0.25"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</row>
    <row r="492" spans="102:156" x14ac:dyDescent="0.25"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</row>
    <row r="493" spans="102:156" x14ac:dyDescent="0.25"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</row>
    <row r="494" spans="102:156" x14ac:dyDescent="0.25"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</row>
    <row r="495" spans="102:156" x14ac:dyDescent="0.25"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</row>
    <row r="496" spans="102:156" x14ac:dyDescent="0.25"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</row>
    <row r="497" spans="102:156" x14ac:dyDescent="0.25"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</row>
    <row r="498" spans="102:156" x14ac:dyDescent="0.25"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</row>
    <row r="499" spans="102:156" x14ac:dyDescent="0.25"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</row>
    <row r="500" spans="102:156" x14ac:dyDescent="0.25"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</row>
    <row r="501" spans="102:156" x14ac:dyDescent="0.25"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</row>
    <row r="502" spans="102:156" x14ac:dyDescent="0.25"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</row>
    <row r="503" spans="102:156" x14ac:dyDescent="0.25"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</row>
    <row r="504" spans="102:156" x14ac:dyDescent="0.25"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</row>
    <row r="505" spans="102:156" x14ac:dyDescent="0.25"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</row>
    <row r="506" spans="102:156" x14ac:dyDescent="0.25"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</row>
    <row r="507" spans="102:156" x14ac:dyDescent="0.25"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</row>
    <row r="508" spans="102:156" x14ac:dyDescent="0.25"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</row>
    <row r="509" spans="102:156" x14ac:dyDescent="0.25"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</row>
    <row r="510" spans="102:156" x14ac:dyDescent="0.25"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</row>
    <row r="511" spans="102:156" x14ac:dyDescent="0.25"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</row>
    <row r="512" spans="102:156" x14ac:dyDescent="0.25"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</row>
    <row r="513" spans="102:156" x14ac:dyDescent="0.25"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</row>
    <row r="514" spans="102:156" x14ac:dyDescent="0.25"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</row>
    <row r="515" spans="102:156" x14ac:dyDescent="0.25"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</row>
    <row r="516" spans="102:156" x14ac:dyDescent="0.25"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</row>
    <row r="517" spans="102:156" x14ac:dyDescent="0.25"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</row>
    <row r="518" spans="102:156" x14ac:dyDescent="0.25"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</row>
    <row r="519" spans="102:156" x14ac:dyDescent="0.25"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</row>
    <row r="520" spans="102:156" x14ac:dyDescent="0.25"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</row>
    <row r="521" spans="102:156" x14ac:dyDescent="0.25"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</row>
    <row r="522" spans="102:156" x14ac:dyDescent="0.25"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</row>
    <row r="523" spans="102:156" x14ac:dyDescent="0.25"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</row>
    <row r="524" spans="102:156" x14ac:dyDescent="0.25"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</row>
    <row r="525" spans="102:156" x14ac:dyDescent="0.25"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</row>
    <row r="526" spans="102:156" x14ac:dyDescent="0.25"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</row>
    <row r="527" spans="102:156" x14ac:dyDescent="0.25"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</row>
    <row r="528" spans="102:156" x14ac:dyDescent="0.25"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</row>
    <row r="529" spans="102:156" x14ac:dyDescent="0.25"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</row>
    <row r="530" spans="102:156" x14ac:dyDescent="0.25"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</row>
    <row r="531" spans="102:156" x14ac:dyDescent="0.25"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</row>
    <row r="532" spans="102:156" x14ac:dyDescent="0.25"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</row>
    <row r="533" spans="102:156" x14ac:dyDescent="0.25"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</row>
    <row r="534" spans="102:156" x14ac:dyDescent="0.25"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</row>
    <row r="535" spans="102:156" x14ac:dyDescent="0.25"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</row>
    <row r="536" spans="102:156" x14ac:dyDescent="0.25"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</row>
    <row r="537" spans="102:156" x14ac:dyDescent="0.25"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</row>
    <row r="538" spans="102:156" x14ac:dyDescent="0.25"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</row>
    <row r="539" spans="102:156" x14ac:dyDescent="0.25"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</row>
    <row r="540" spans="102:156" x14ac:dyDescent="0.25"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</row>
    <row r="541" spans="102:156" x14ac:dyDescent="0.25"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</row>
    <row r="542" spans="102:156" x14ac:dyDescent="0.25"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</row>
    <row r="543" spans="102:156" x14ac:dyDescent="0.25"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</row>
    <row r="544" spans="102:156" x14ac:dyDescent="0.25"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</row>
    <row r="545" spans="102:156" x14ac:dyDescent="0.25"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</row>
    <row r="546" spans="102:156" x14ac:dyDescent="0.25"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</row>
    <row r="547" spans="102:156" x14ac:dyDescent="0.25"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</row>
    <row r="548" spans="102:156" x14ac:dyDescent="0.25"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</row>
    <row r="549" spans="102:156" x14ac:dyDescent="0.25"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</row>
    <row r="550" spans="102:156" x14ac:dyDescent="0.25"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</row>
    <row r="551" spans="102:156" x14ac:dyDescent="0.25"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</row>
    <row r="552" spans="102:156" x14ac:dyDescent="0.25"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</row>
    <row r="553" spans="102:156" x14ac:dyDescent="0.25"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</row>
    <row r="554" spans="102:156" x14ac:dyDescent="0.25"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</row>
    <row r="555" spans="102:156" x14ac:dyDescent="0.25"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</row>
    <row r="556" spans="102:156" x14ac:dyDescent="0.25"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</row>
    <row r="557" spans="102:156" x14ac:dyDescent="0.25"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</row>
    <row r="558" spans="102:156" x14ac:dyDescent="0.25"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</row>
    <row r="559" spans="102:156" x14ac:dyDescent="0.25"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</row>
    <row r="560" spans="102:156" x14ac:dyDescent="0.25"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</row>
    <row r="561" spans="102:156" x14ac:dyDescent="0.25"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</row>
    <row r="562" spans="102:156" x14ac:dyDescent="0.25"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</row>
    <row r="563" spans="102:156" x14ac:dyDescent="0.25"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</row>
    <row r="564" spans="102:156" x14ac:dyDescent="0.25"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</row>
    <row r="565" spans="102:156" x14ac:dyDescent="0.25"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</row>
    <row r="566" spans="102:156" x14ac:dyDescent="0.25"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</row>
    <row r="567" spans="102:156" x14ac:dyDescent="0.25"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</row>
    <row r="568" spans="102:156" x14ac:dyDescent="0.25"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</row>
    <row r="569" spans="102:156" x14ac:dyDescent="0.25"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</row>
    <row r="570" spans="102:156" x14ac:dyDescent="0.25"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</row>
    <row r="571" spans="102:156" x14ac:dyDescent="0.25"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</row>
    <row r="572" spans="102:156" x14ac:dyDescent="0.25"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</row>
    <row r="573" spans="102:156" x14ac:dyDescent="0.25"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</row>
    <row r="574" spans="102:156" x14ac:dyDescent="0.25"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</row>
    <row r="575" spans="102:156" x14ac:dyDescent="0.25"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</row>
    <row r="576" spans="102:156" x14ac:dyDescent="0.25"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</row>
    <row r="577" spans="102:156" x14ac:dyDescent="0.25"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</row>
    <row r="578" spans="102:156" x14ac:dyDescent="0.25"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</row>
    <row r="579" spans="102:156" x14ac:dyDescent="0.25"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</row>
    <row r="580" spans="102:156" x14ac:dyDescent="0.25"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</row>
    <row r="581" spans="102:156" x14ac:dyDescent="0.25"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</row>
    <row r="582" spans="102:156" x14ac:dyDescent="0.25"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</row>
    <row r="583" spans="102:156" x14ac:dyDescent="0.25"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</row>
    <row r="584" spans="102:156" x14ac:dyDescent="0.25"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</row>
    <row r="585" spans="102:156" x14ac:dyDescent="0.25"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</row>
    <row r="586" spans="102:156" x14ac:dyDescent="0.25"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</row>
    <row r="587" spans="102:156" x14ac:dyDescent="0.25"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</row>
    <row r="588" spans="102:156" x14ac:dyDescent="0.25"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</row>
    <row r="589" spans="102:156" x14ac:dyDescent="0.25"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</row>
    <row r="590" spans="102:156" x14ac:dyDescent="0.25"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</row>
    <row r="591" spans="102:156" x14ac:dyDescent="0.25"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</row>
    <row r="592" spans="102:156" x14ac:dyDescent="0.25"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</row>
    <row r="593" spans="102:156" x14ac:dyDescent="0.25"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</row>
    <row r="594" spans="102:156" x14ac:dyDescent="0.25"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</row>
    <row r="595" spans="102:156" x14ac:dyDescent="0.25"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</row>
    <row r="596" spans="102:156" x14ac:dyDescent="0.25"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</row>
    <row r="597" spans="102:156" x14ac:dyDescent="0.25"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</row>
    <row r="598" spans="102:156" x14ac:dyDescent="0.25"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</row>
    <row r="599" spans="102:156" x14ac:dyDescent="0.25"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</row>
    <row r="600" spans="102:156" x14ac:dyDescent="0.25"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</row>
    <row r="601" spans="102:156" x14ac:dyDescent="0.25"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</row>
    <row r="602" spans="102:156" x14ac:dyDescent="0.25"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</row>
    <row r="603" spans="102:156" x14ac:dyDescent="0.25"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</row>
    <row r="604" spans="102:156" x14ac:dyDescent="0.25"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</row>
    <row r="605" spans="102:156" x14ac:dyDescent="0.25"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</row>
    <row r="606" spans="102:156" x14ac:dyDescent="0.25"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</row>
    <row r="607" spans="102:156" x14ac:dyDescent="0.25"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</row>
    <row r="608" spans="102:156" x14ac:dyDescent="0.25"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</row>
    <row r="609" spans="102:156" x14ac:dyDescent="0.25"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</row>
    <row r="610" spans="102:156" x14ac:dyDescent="0.25"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</row>
    <row r="611" spans="102:156" x14ac:dyDescent="0.25"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</row>
    <row r="612" spans="102:156" x14ac:dyDescent="0.25"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</row>
    <row r="613" spans="102:156" x14ac:dyDescent="0.25"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</row>
    <row r="614" spans="102:156" x14ac:dyDescent="0.25"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</row>
    <row r="615" spans="102:156" x14ac:dyDescent="0.25"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</row>
    <row r="616" spans="102:156" x14ac:dyDescent="0.25"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</row>
    <row r="617" spans="102:156" x14ac:dyDescent="0.25"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</row>
    <row r="618" spans="102:156" x14ac:dyDescent="0.25"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</row>
    <row r="619" spans="102:156" x14ac:dyDescent="0.25"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</row>
    <row r="620" spans="102:156" x14ac:dyDescent="0.25"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</row>
    <row r="621" spans="102:156" x14ac:dyDescent="0.25"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</row>
    <row r="622" spans="102:156" x14ac:dyDescent="0.25"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</row>
    <row r="623" spans="102:156" x14ac:dyDescent="0.25"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</row>
    <row r="624" spans="102:156" x14ac:dyDescent="0.25"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</row>
    <row r="625" spans="102:156" x14ac:dyDescent="0.25"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</row>
    <row r="626" spans="102:156" x14ac:dyDescent="0.25"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</row>
    <row r="627" spans="102:156" x14ac:dyDescent="0.25"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</row>
    <row r="628" spans="102:156" x14ac:dyDescent="0.25"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</row>
    <row r="629" spans="102:156" x14ac:dyDescent="0.25"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</row>
    <row r="630" spans="102:156" x14ac:dyDescent="0.25"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</row>
    <row r="631" spans="102:156" x14ac:dyDescent="0.25"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</row>
    <row r="632" spans="102:156" x14ac:dyDescent="0.25"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</row>
    <row r="633" spans="102:156" x14ac:dyDescent="0.25"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</row>
    <row r="634" spans="102:156" x14ac:dyDescent="0.25"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</row>
    <row r="635" spans="102:156" x14ac:dyDescent="0.25"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</row>
    <row r="636" spans="102:156" x14ac:dyDescent="0.25"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</row>
    <row r="637" spans="102:156" x14ac:dyDescent="0.25"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</row>
    <row r="638" spans="102:156" x14ac:dyDescent="0.25"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</row>
    <row r="639" spans="102:156" x14ac:dyDescent="0.25"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</row>
    <row r="640" spans="102:156" x14ac:dyDescent="0.25"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</row>
    <row r="641" spans="102:156" x14ac:dyDescent="0.25"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</row>
    <row r="642" spans="102:156" x14ac:dyDescent="0.25"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</row>
    <row r="643" spans="102:156" x14ac:dyDescent="0.25"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</row>
    <row r="644" spans="102:156" x14ac:dyDescent="0.25"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</row>
    <row r="645" spans="102:156" x14ac:dyDescent="0.25"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</row>
    <row r="646" spans="102:156" x14ac:dyDescent="0.25"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</row>
    <row r="647" spans="102:156" x14ac:dyDescent="0.25"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</row>
    <row r="648" spans="102:156" x14ac:dyDescent="0.25"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</row>
    <row r="649" spans="102:156" x14ac:dyDescent="0.25"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</row>
    <row r="650" spans="102:156" x14ac:dyDescent="0.25"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</row>
    <row r="651" spans="102:156" x14ac:dyDescent="0.25"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</row>
    <row r="652" spans="102:156" x14ac:dyDescent="0.25"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</row>
    <row r="653" spans="102:156" x14ac:dyDescent="0.25"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</row>
    <row r="654" spans="102:156" x14ac:dyDescent="0.25"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</row>
    <row r="655" spans="102:156" x14ac:dyDescent="0.25"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</row>
    <row r="656" spans="102:156" x14ac:dyDescent="0.25"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</row>
    <row r="657" spans="102:156" x14ac:dyDescent="0.25"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</row>
    <row r="658" spans="102:156" x14ac:dyDescent="0.25"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</row>
    <row r="659" spans="102:156" x14ac:dyDescent="0.25"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</row>
    <row r="660" spans="102:156" x14ac:dyDescent="0.25"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</row>
    <row r="661" spans="102:156" x14ac:dyDescent="0.25"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</row>
    <row r="662" spans="102:156" x14ac:dyDescent="0.25"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</row>
    <row r="663" spans="102:156" x14ac:dyDescent="0.25"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</row>
    <row r="664" spans="102:156" x14ac:dyDescent="0.25"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</row>
    <row r="665" spans="102:156" x14ac:dyDescent="0.25"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</row>
    <row r="666" spans="102:156" x14ac:dyDescent="0.25"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</row>
    <row r="667" spans="102:156" x14ac:dyDescent="0.25"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</row>
    <row r="668" spans="102:156" x14ac:dyDescent="0.25"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</row>
    <row r="669" spans="102:156" x14ac:dyDescent="0.25"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</row>
    <row r="670" spans="102:156" x14ac:dyDescent="0.25"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</row>
    <row r="671" spans="102:156" x14ac:dyDescent="0.25"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</row>
    <row r="672" spans="102:156" x14ac:dyDescent="0.25"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</row>
    <row r="673" spans="102:156" x14ac:dyDescent="0.25"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</row>
    <row r="674" spans="102:156" x14ac:dyDescent="0.25"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</row>
    <row r="675" spans="102:156" x14ac:dyDescent="0.25"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</row>
    <row r="676" spans="102:156" x14ac:dyDescent="0.25"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</row>
    <row r="677" spans="102:156" x14ac:dyDescent="0.25"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</row>
    <row r="678" spans="102:156" x14ac:dyDescent="0.25"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</row>
    <row r="679" spans="102:156" x14ac:dyDescent="0.25"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</row>
    <row r="680" spans="102:156" x14ac:dyDescent="0.25"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</row>
    <row r="681" spans="102:156" x14ac:dyDescent="0.25"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</row>
    <row r="682" spans="102:156" x14ac:dyDescent="0.25"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</row>
    <row r="683" spans="102:156" x14ac:dyDescent="0.25"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</row>
    <row r="684" spans="102:156" x14ac:dyDescent="0.25"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</row>
    <row r="685" spans="102:156" x14ac:dyDescent="0.25"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</row>
    <row r="686" spans="102:156" x14ac:dyDescent="0.25"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</row>
    <row r="687" spans="102:156" x14ac:dyDescent="0.25"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</row>
    <row r="688" spans="102:156" x14ac:dyDescent="0.25"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</row>
    <row r="689" spans="102:156" x14ac:dyDescent="0.25"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</row>
    <row r="690" spans="102:156" x14ac:dyDescent="0.25"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</row>
    <row r="691" spans="102:156" x14ac:dyDescent="0.25"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</row>
    <row r="692" spans="102:156" x14ac:dyDescent="0.25"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</row>
    <row r="693" spans="102:156" x14ac:dyDescent="0.25"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</row>
    <row r="694" spans="102:156" x14ac:dyDescent="0.25"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</row>
    <row r="695" spans="102:156" x14ac:dyDescent="0.25"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</row>
    <row r="696" spans="102:156" x14ac:dyDescent="0.25"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</row>
    <row r="697" spans="102:156" x14ac:dyDescent="0.25"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</row>
    <row r="698" spans="102:156" x14ac:dyDescent="0.25"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</row>
    <row r="699" spans="102:156" x14ac:dyDescent="0.25"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</row>
    <row r="700" spans="102:156" x14ac:dyDescent="0.25"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</row>
    <row r="701" spans="102:156" x14ac:dyDescent="0.25"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</row>
    <row r="702" spans="102:156" x14ac:dyDescent="0.25"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</row>
    <row r="703" spans="102:156" x14ac:dyDescent="0.25"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</row>
    <row r="704" spans="102:156" x14ac:dyDescent="0.25"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</row>
    <row r="705" spans="102:156" x14ac:dyDescent="0.25"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</row>
    <row r="706" spans="102:156" x14ac:dyDescent="0.25"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</row>
    <row r="707" spans="102:156" x14ac:dyDescent="0.25"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</row>
    <row r="708" spans="102:156" x14ac:dyDescent="0.25"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</row>
    <row r="709" spans="102:156" x14ac:dyDescent="0.25"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</row>
    <row r="710" spans="102:156" x14ac:dyDescent="0.25"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</row>
    <row r="711" spans="102:156" x14ac:dyDescent="0.25"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</row>
    <row r="712" spans="102:156" x14ac:dyDescent="0.25"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</row>
    <row r="713" spans="102:156" x14ac:dyDescent="0.25"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</row>
    <row r="714" spans="102:156" x14ac:dyDescent="0.25"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</row>
    <row r="715" spans="102:156" x14ac:dyDescent="0.25"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</row>
    <row r="716" spans="102:156" x14ac:dyDescent="0.25"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</row>
    <row r="717" spans="102:156" x14ac:dyDescent="0.25"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</row>
    <row r="718" spans="102:156" x14ac:dyDescent="0.25"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</row>
    <row r="719" spans="102:156" x14ac:dyDescent="0.25"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</row>
    <row r="720" spans="102:156" x14ac:dyDescent="0.25"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</row>
    <row r="721" spans="102:156" x14ac:dyDescent="0.25"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</row>
    <row r="722" spans="102:156" x14ac:dyDescent="0.25"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</row>
    <row r="723" spans="102:156" x14ac:dyDescent="0.25"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</row>
    <row r="724" spans="102:156" x14ac:dyDescent="0.25"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</row>
    <row r="725" spans="102:156" x14ac:dyDescent="0.25"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</row>
    <row r="726" spans="102:156" x14ac:dyDescent="0.25"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</row>
    <row r="727" spans="102:156" x14ac:dyDescent="0.25"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</row>
    <row r="728" spans="102:156" x14ac:dyDescent="0.25"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</row>
    <row r="729" spans="102:156" x14ac:dyDescent="0.25"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</row>
    <row r="730" spans="102:156" x14ac:dyDescent="0.25"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</row>
    <row r="731" spans="102:156" x14ac:dyDescent="0.25"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</row>
    <row r="732" spans="102:156" x14ac:dyDescent="0.25"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</row>
    <row r="733" spans="102:156" x14ac:dyDescent="0.25"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</row>
    <row r="734" spans="102:156" x14ac:dyDescent="0.25"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</row>
    <row r="735" spans="102:156" x14ac:dyDescent="0.25"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</row>
    <row r="736" spans="102:156" x14ac:dyDescent="0.25"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</row>
    <row r="737" spans="102:156" x14ac:dyDescent="0.25"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</row>
    <row r="738" spans="102:156" x14ac:dyDescent="0.25"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</row>
    <row r="739" spans="102:156" x14ac:dyDescent="0.25"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</row>
    <row r="740" spans="102:156" x14ac:dyDescent="0.25"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</row>
    <row r="741" spans="102:156" x14ac:dyDescent="0.25"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</row>
    <row r="742" spans="102:156" x14ac:dyDescent="0.25"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</row>
    <row r="743" spans="102:156" x14ac:dyDescent="0.25"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</row>
    <row r="744" spans="102:156" x14ac:dyDescent="0.25"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</row>
    <row r="745" spans="102:156" x14ac:dyDescent="0.25"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</row>
    <row r="746" spans="102:156" x14ac:dyDescent="0.25"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</row>
    <row r="747" spans="102:156" x14ac:dyDescent="0.25"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</row>
    <row r="748" spans="102:156" x14ac:dyDescent="0.25"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</row>
    <row r="749" spans="102:156" x14ac:dyDescent="0.25"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</row>
    <row r="750" spans="102:156" x14ac:dyDescent="0.25"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</row>
    <row r="751" spans="102:156" x14ac:dyDescent="0.25"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</row>
    <row r="752" spans="102:156" x14ac:dyDescent="0.25"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</row>
    <row r="753" spans="102:156" x14ac:dyDescent="0.25"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</row>
    <row r="754" spans="102:156" x14ac:dyDescent="0.25"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</row>
    <row r="755" spans="102:156" x14ac:dyDescent="0.25"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</row>
    <row r="756" spans="102:156" x14ac:dyDescent="0.25"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</row>
    <row r="757" spans="102:156" x14ac:dyDescent="0.25"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</row>
    <row r="758" spans="102:156" x14ac:dyDescent="0.25"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</row>
    <row r="759" spans="102:156" x14ac:dyDescent="0.25"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</row>
    <row r="760" spans="102:156" x14ac:dyDescent="0.25"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</row>
    <row r="761" spans="102:156" x14ac:dyDescent="0.25"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</row>
    <row r="762" spans="102:156" x14ac:dyDescent="0.25"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</row>
    <row r="763" spans="102:156" x14ac:dyDescent="0.25"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</row>
    <row r="764" spans="102:156" x14ac:dyDescent="0.25"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</row>
    <row r="765" spans="102:156" x14ac:dyDescent="0.25"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</row>
    <row r="766" spans="102:156" x14ac:dyDescent="0.25"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</row>
    <row r="767" spans="102:156" x14ac:dyDescent="0.25"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</row>
    <row r="768" spans="102:156" x14ac:dyDescent="0.25"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</row>
    <row r="769" spans="102:156" x14ac:dyDescent="0.25"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</row>
    <row r="770" spans="102:156" x14ac:dyDescent="0.25"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</row>
    <row r="771" spans="102:156" x14ac:dyDescent="0.25"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</row>
    <row r="772" spans="102:156" x14ac:dyDescent="0.25"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</row>
    <row r="773" spans="102:156" x14ac:dyDescent="0.25"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</row>
    <row r="774" spans="102:156" x14ac:dyDescent="0.25"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</row>
    <row r="775" spans="102:156" x14ac:dyDescent="0.25"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</row>
    <row r="776" spans="102:156" x14ac:dyDescent="0.25"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</row>
    <row r="777" spans="102:156" x14ac:dyDescent="0.25"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</row>
    <row r="778" spans="102:156" x14ac:dyDescent="0.25"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</row>
    <row r="779" spans="102:156" x14ac:dyDescent="0.25"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</row>
    <row r="780" spans="102:156" x14ac:dyDescent="0.25"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</row>
    <row r="781" spans="102:156" x14ac:dyDescent="0.25"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</row>
    <row r="782" spans="102:156" x14ac:dyDescent="0.25"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</row>
    <row r="783" spans="102:156" x14ac:dyDescent="0.25"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</row>
    <row r="784" spans="102:156" x14ac:dyDescent="0.25"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</row>
    <row r="785" spans="102:156" x14ac:dyDescent="0.25"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</row>
    <row r="786" spans="102:156" x14ac:dyDescent="0.25"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</row>
    <row r="787" spans="102:156" x14ac:dyDescent="0.25"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</row>
    <row r="788" spans="102:156" x14ac:dyDescent="0.25"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</row>
    <row r="789" spans="102:156" x14ac:dyDescent="0.25"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</row>
    <row r="790" spans="102:156" x14ac:dyDescent="0.25"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</row>
    <row r="791" spans="102:156" x14ac:dyDescent="0.25"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</row>
    <row r="792" spans="102:156" x14ac:dyDescent="0.25"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</row>
    <row r="793" spans="102:156" x14ac:dyDescent="0.25"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</row>
    <row r="794" spans="102:156" x14ac:dyDescent="0.25"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</row>
    <row r="795" spans="102:156" x14ac:dyDescent="0.25"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</row>
    <row r="796" spans="102:156" x14ac:dyDescent="0.25"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</row>
    <row r="797" spans="102:156" x14ac:dyDescent="0.25"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</row>
    <row r="798" spans="102:156" x14ac:dyDescent="0.25"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</row>
    <row r="799" spans="102:156" x14ac:dyDescent="0.25"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</row>
    <row r="800" spans="102:156" x14ac:dyDescent="0.25"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</row>
    <row r="801" spans="102:156" x14ac:dyDescent="0.25"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</row>
    <row r="802" spans="102:156" x14ac:dyDescent="0.25"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</row>
    <row r="803" spans="102:156" x14ac:dyDescent="0.25"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</row>
    <row r="804" spans="102:156" x14ac:dyDescent="0.25"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</row>
    <row r="805" spans="102:156" x14ac:dyDescent="0.25"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</row>
    <row r="806" spans="102:156" x14ac:dyDescent="0.25"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</row>
    <row r="807" spans="102:156" x14ac:dyDescent="0.25"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</row>
    <row r="808" spans="102:156" x14ac:dyDescent="0.25"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</row>
    <row r="809" spans="102:156" x14ac:dyDescent="0.25"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</row>
    <row r="810" spans="102:156" x14ac:dyDescent="0.25"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</row>
    <row r="811" spans="102:156" x14ac:dyDescent="0.25"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</row>
    <row r="812" spans="102:156" x14ac:dyDescent="0.25"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</row>
    <row r="813" spans="102:156" x14ac:dyDescent="0.25"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</row>
    <row r="814" spans="102:156" x14ac:dyDescent="0.25"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</row>
    <row r="815" spans="102:156" x14ac:dyDescent="0.25"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</row>
    <row r="816" spans="102:156" x14ac:dyDescent="0.25"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</row>
    <row r="817" spans="102:156" x14ac:dyDescent="0.25"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</row>
    <row r="818" spans="102:156" x14ac:dyDescent="0.25"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</row>
    <row r="819" spans="102:156" x14ac:dyDescent="0.25"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</row>
    <row r="820" spans="102:156" x14ac:dyDescent="0.25"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</row>
    <row r="821" spans="102:156" x14ac:dyDescent="0.25"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</row>
    <row r="822" spans="102:156" x14ac:dyDescent="0.25"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</row>
    <row r="823" spans="102:156" x14ac:dyDescent="0.25"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</row>
    <row r="824" spans="102:156" x14ac:dyDescent="0.25"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</row>
    <row r="825" spans="102:156" x14ac:dyDescent="0.25"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</row>
    <row r="826" spans="102:156" x14ac:dyDescent="0.25"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</row>
    <row r="827" spans="102:156" x14ac:dyDescent="0.25"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</row>
    <row r="828" spans="102:156" x14ac:dyDescent="0.25"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</row>
    <row r="829" spans="102:156" x14ac:dyDescent="0.25"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</row>
    <row r="830" spans="102:156" x14ac:dyDescent="0.25"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</row>
    <row r="831" spans="102:156" x14ac:dyDescent="0.25"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</row>
    <row r="832" spans="102:156" x14ac:dyDescent="0.25"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</row>
    <row r="833" spans="102:156" x14ac:dyDescent="0.25"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</row>
    <row r="834" spans="102:156" x14ac:dyDescent="0.25"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</row>
    <row r="835" spans="102:156" x14ac:dyDescent="0.25"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</row>
    <row r="836" spans="102:156" x14ac:dyDescent="0.25"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</row>
    <row r="837" spans="102:156" x14ac:dyDescent="0.25"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</row>
    <row r="838" spans="102:156" x14ac:dyDescent="0.25"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</row>
    <row r="839" spans="102:156" x14ac:dyDescent="0.25"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</row>
    <row r="840" spans="102:156" x14ac:dyDescent="0.25"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</row>
    <row r="841" spans="102:156" x14ac:dyDescent="0.25"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</row>
    <row r="842" spans="102:156" x14ac:dyDescent="0.25"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</row>
    <row r="843" spans="102:156" x14ac:dyDescent="0.25"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</row>
    <row r="844" spans="102:156" x14ac:dyDescent="0.25"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</row>
    <row r="845" spans="102:156" x14ac:dyDescent="0.25"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</row>
    <row r="846" spans="102:156" x14ac:dyDescent="0.25"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</row>
    <row r="847" spans="102:156" x14ac:dyDescent="0.25"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</row>
    <row r="848" spans="102:156" x14ac:dyDescent="0.25"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</row>
    <row r="849" spans="102:156" x14ac:dyDescent="0.25"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</row>
    <row r="850" spans="102:156" x14ac:dyDescent="0.25"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</row>
    <row r="851" spans="102:156" x14ac:dyDescent="0.25"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</row>
    <row r="852" spans="102:156" x14ac:dyDescent="0.25"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</row>
    <row r="853" spans="102:156" x14ac:dyDescent="0.25"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</row>
    <row r="854" spans="102:156" x14ac:dyDescent="0.25"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</row>
    <row r="855" spans="102:156" x14ac:dyDescent="0.25"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</row>
    <row r="856" spans="102:156" x14ac:dyDescent="0.25"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</row>
    <row r="857" spans="102:156" x14ac:dyDescent="0.25"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</row>
    <row r="858" spans="102:156" x14ac:dyDescent="0.25"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</row>
    <row r="859" spans="102:156" x14ac:dyDescent="0.25"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</row>
    <row r="860" spans="102:156" x14ac:dyDescent="0.25"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</row>
    <row r="861" spans="102:156" x14ac:dyDescent="0.25"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</row>
    <row r="862" spans="102:156" x14ac:dyDescent="0.25"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</row>
    <row r="863" spans="102:156" x14ac:dyDescent="0.25"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</row>
    <row r="864" spans="102:156" x14ac:dyDescent="0.25"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</row>
    <row r="865" spans="102:156" x14ac:dyDescent="0.25"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</row>
    <row r="866" spans="102:156" x14ac:dyDescent="0.25"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</row>
    <row r="867" spans="102:156" x14ac:dyDescent="0.25"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</row>
    <row r="868" spans="102:156" x14ac:dyDescent="0.25"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</row>
    <row r="869" spans="102:156" x14ac:dyDescent="0.25"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</row>
    <row r="870" spans="102:156" x14ac:dyDescent="0.25"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</row>
    <row r="871" spans="102:156" x14ac:dyDescent="0.25"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</row>
    <row r="872" spans="102:156" x14ac:dyDescent="0.25"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</row>
    <row r="873" spans="102:156" x14ac:dyDescent="0.25"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</row>
    <row r="874" spans="102:156" x14ac:dyDescent="0.25"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</row>
    <row r="875" spans="102:156" x14ac:dyDescent="0.25"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</row>
    <row r="876" spans="102:156" x14ac:dyDescent="0.25"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</row>
    <row r="877" spans="102:156" x14ac:dyDescent="0.25"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</row>
    <row r="878" spans="102:156" x14ac:dyDescent="0.25"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</row>
    <row r="879" spans="102:156" x14ac:dyDescent="0.25"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</row>
    <row r="880" spans="102:156" x14ac:dyDescent="0.25"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</row>
    <row r="881" spans="102:156" x14ac:dyDescent="0.25"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</row>
    <row r="882" spans="102:156" x14ac:dyDescent="0.25"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</row>
    <row r="883" spans="102:156" x14ac:dyDescent="0.25"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</row>
    <row r="884" spans="102:156" x14ac:dyDescent="0.25"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</row>
    <row r="885" spans="102:156" x14ac:dyDescent="0.25"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</row>
    <row r="886" spans="102:156" x14ac:dyDescent="0.25"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</row>
    <row r="887" spans="102:156" x14ac:dyDescent="0.25"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</row>
  </sheetData>
  <mergeCells count="18">
    <mergeCell ref="BM2:BR2"/>
    <mergeCell ref="BX2:CC2"/>
    <mergeCell ref="CD2:CI2"/>
    <mergeCell ref="B1:U1"/>
    <mergeCell ref="V1:AN1"/>
    <mergeCell ref="H2:N2"/>
    <mergeCell ref="B2:G2"/>
    <mergeCell ref="O2:T2"/>
    <mergeCell ref="V2:AA2"/>
    <mergeCell ref="AB2:AG2"/>
    <mergeCell ref="AH2:AM2"/>
    <mergeCell ref="AO1:BM1"/>
    <mergeCell ref="AO2:AT2"/>
    <mergeCell ref="AU2:AZ2"/>
    <mergeCell ref="BA2:BF2"/>
    <mergeCell ref="BG2:BL2"/>
    <mergeCell ref="BN1:CW1"/>
    <mergeCell ref="BS2:BW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C206"/>
  <sheetViews>
    <sheetView topLeftCell="BW1" workbookViewId="0">
      <selection activeCell="DC3" sqref="DC3"/>
    </sheetView>
  </sheetViews>
  <sheetFormatPr defaultRowHeight="11.25" x14ac:dyDescent="0.15"/>
  <cols>
    <col min="1" max="1" width="43.28515625" style="82" customWidth="1"/>
    <col min="2" max="2" width="10.42578125" style="82" customWidth="1"/>
    <col min="3" max="4" width="12.7109375" style="82" customWidth="1"/>
    <col min="5" max="9" width="10.42578125" style="82" customWidth="1"/>
    <col min="10" max="10" width="12.7109375" style="82" customWidth="1"/>
    <col min="11" max="16" width="10.42578125" style="82" customWidth="1"/>
    <col min="17" max="18" width="11.7109375" style="82" customWidth="1"/>
    <col min="19" max="23" width="10.42578125" style="82" customWidth="1"/>
    <col min="24" max="25" width="12.140625" style="82" customWidth="1"/>
    <col min="26" max="30" width="10.42578125" style="82" customWidth="1"/>
    <col min="31" max="32" width="13" style="82" customWidth="1"/>
    <col min="33" max="35" width="10.42578125" style="82" customWidth="1"/>
    <col min="36" max="36" width="13.85546875" style="82" customWidth="1"/>
    <col min="37" max="37" width="9.7109375" style="82" hidden="1" customWidth="1"/>
    <col min="38" max="38" width="11.7109375" style="82" hidden="1" customWidth="1"/>
    <col min="39" max="40" width="7.7109375" style="82" hidden="1" customWidth="1"/>
    <col min="41" max="41" width="9.5703125" style="82" customWidth="1"/>
    <col min="42" max="42" width="7.7109375" style="82" customWidth="1"/>
    <col min="43" max="43" width="11.5703125" style="82" customWidth="1"/>
    <col min="44" max="45" width="6.7109375" style="82" customWidth="1"/>
    <col min="46" max="46" width="14.7109375" style="82" customWidth="1"/>
    <col min="47" max="47" width="10.7109375" style="82" hidden="1" customWidth="1"/>
    <col min="48" max="48" width="11.5703125" style="82" hidden="1" customWidth="1"/>
    <col min="49" max="50" width="7.7109375" style="82" hidden="1" customWidth="1"/>
    <col min="51" max="51" width="10.5703125" style="82" customWidth="1"/>
    <col min="52" max="53" width="7.7109375" style="82" customWidth="1"/>
    <col min="54" max="54" width="12.42578125" style="82" bestFit="1" customWidth="1"/>
    <col min="55" max="55" width="12.42578125" style="82" hidden="1" customWidth="1"/>
    <col min="56" max="56" width="12.42578125" style="82" bestFit="1" customWidth="1"/>
    <col min="57" max="57" width="15.5703125" style="82" hidden="1" customWidth="1"/>
    <col min="58" max="58" width="10.28515625" style="82" hidden="1" customWidth="1"/>
    <col min="59" max="59" width="12.5703125" style="82" hidden="1" customWidth="1"/>
    <col min="60" max="61" width="7.7109375" style="82" hidden="1" customWidth="1"/>
    <col min="62" max="62" width="11.5703125" style="82" customWidth="1"/>
    <col min="63" max="64" width="7.7109375" style="82" customWidth="1"/>
    <col min="65" max="65" width="15.7109375" style="82" customWidth="1"/>
    <col min="66" max="66" width="14.42578125" style="82" hidden="1" customWidth="1"/>
    <col min="67" max="67" width="12" style="82" bestFit="1" customWidth="1"/>
    <col min="68" max="68" width="14.85546875" style="82" hidden="1" customWidth="1"/>
    <col min="69" max="69" width="10.28515625" style="82" hidden="1" customWidth="1"/>
    <col min="70" max="70" width="11.85546875" style="82" hidden="1" customWidth="1"/>
    <col min="71" max="72" width="7.7109375" style="82" hidden="1" customWidth="1"/>
    <col min="73" max="73" width="9.85546875" style="82" bestFit="1" customWidth="1"/>
    <col min="74" max="74" width="13.85546875" style="82" hidden="1" customWidth="1"/>
    <col min="75" max="75" width="7.28515625" style="82" bestFit="1" customWidth="1"/>
    <col min="76" max="76" width="7.28515625" style="82" customWidth="1"/>
    <col min="77" max="77" width="13.85546875" style="82" customWidth="1"/>
    <col min="78" max="78" width="10.5703125" style="82" bestFit="1" customWidth="1"/>
    <col min="79" max="79" width="16.7109375" style="82" hidden="1" customWidth="1"/>
    <col min="80" max="80" width="10.5703125" style="82" hidden="1" customWidth="1"/>
    <col min="81" max="81" width="11.7109375" style="82" hidden="1" customWidth="1"/>
    <col min="82" max="83" width="7.7109375" style="82" hidden="1" customWidth="1"/>
    <col min="84" max="84" width="10.85546875" style="82" customWidth="1"/>
    <col min="85" max="86" width="7.7109375" style="82" customWidth="1"/>
    <col min="87" max="87" width="16.85546875" style="82" customWidth="1"/>
    <col min="88" max="89" width="15.5703125" style="82" hidden="1" customWidth="1"/>
    <col min="90" max="90" width="10.140625" style="82" hidden="1" customWidth="1"/>
    <col min="91" max="91" width="12.5703125" style="82" hidden="1" customWidth="1"/>
    <col min="92" max="93" width="7.7109375" style="82" hidden="1" customWidth="1"/>
    <col min="94" max="94" width="17.7109375" style="82" customWidth="1"/>
    <col min="95" max="95" width="16.28515625" style="82" hidden="1" customWidth="1"/>
    <col min="96" max="98" width="16.28515625" style="82" customWidth="1"/>
    <col min="99" max="99" width="13.5703125" style="82" customWidth="1"/>
    <col min="100" max="100" width="16.140625" style="82" hidden="1" customWidth="1"/>
    <col min="101" max="101" width="10.42578125" style="82" hidden="1" customWidth="1"/>
    <col min="102" max="102" width="13.7109375" style="82" hidden="1" customWidth="1"/>
    <col min="103" max="104" width="10.42578125" style="82" hidden="1" customWidth="1"/>
    <col min="105" max="105" width="12.140625" style="82" customWidth="1"/>
    <col min="106" max="106" width="10.42578125" style="66" hidden="1" customWidth="1"/>
    <col min="107" max="108" width="10.42578125" style="66" customWidth="1"/>
    <col min="109" max="109" width="15.140625" style="66" customWidth="1"/>
    <col min="110" max="110" width="17" style="66" hidden="1" customWidth="1"/>
    <col min="111" max="185" width="9.140625" style="66"/>
    <col min="186" max="273" width="9.140625" style="82"/>
    <col min="274" max="274" width="44.140625" style="82" customWidth="1"/>
    <col min="275" max="278" width="0" style="82" hidden="1" customWidth="1"/>
    <col min="279" max="279" width="13.85546875" style="82" customWidth="1"/>
    <col min="280" max="280" width="15.5703125" style="82" customWidth="1"/>
    <col min="281" max="284" width="0" style="82" hidden="1" customWidth="1"/>
    <col min="285" max="285" width="12.85546875" style="82" customWidth="1"/>
    <col min="286" max="286" width="6.7109375" style="82" customWidth="1"/>
    <col min="287" max="287" width="15.28515625" style="82" customWidth="1"/>
    <col min="288" max="291" width="0" style="82" hidden="1" customWidth="1"/>
    <col min="292" max="292" width="13.42578125" style="82" customWidth="1"/>
    <col min="293" max="293" width="6.7109375" style="82" customWidth="1"/>
    <col min="294" max="294" width="14.42578125" style="82" customWidth="1"/>
    <col min="295" max="298" width="0" style="82" hidden="1" customWidth="1"/>
    <col min="299" max="299" width="11.85546875" style="82" customWidth="1"/>
    <col min="300" max="300" width="15" style="82" customWidth="1"/>
    <col min="301" max="304" width="0" style="82" hidden="1" customWidth="1"/>
    <col min="305" max="305" width="12" style="82" customWidth="1"/>
    <col min="306" max="306" width="6.7109375" style="82" customWidth="1"/>
    <col min="307" max="307" width="13.85546875" style="82" customWidth="1"/>
    <col min="308" max="311" width="0" style="82" hidden="1" customWidth="1"/>
    <col min="312" max="312" width="11.5703125" style="82" customWidth="1"/>
    <col min="313" max="313" width="6.7109375" style="82" customWidth="1"/>
    <col min="314" max="314" width="14.7109375" style="82" customWidth="1"/>
    <col min="315" max="318" width="0" style="82" hidden="1" customWidth="1"/>
    <col min="319" max="319" width="12.42578125" style="82" bestFit="1" customWidth="1"/>
    <col min="320" max="320" width="0" style="82" hidden="1" customWidth="1"/>
    <col min="321" max="321" width="5.7109375" style="82" bestFit="1" customWidth="1"/>
    <col min="322" max="322" width="12.42578125" style="82" bestFit="1" customWidth="1"/>
    <col min="323" max="327" width="0" style="82" hidden="1" customWidth="1"/>
    <col min="328" max="328" width="15.7109375" style="82" customWidth="1"/>
    <col min="329" max="329" width="0" style="82" hidden="1" customWidth="1"/>
    <col min="330" max="330" width="6.7109375" style="82" customWidth="1"/>
    <col min="331" max="331" width="12" style="82" bestFit="1" customWidth="1"/>
    <col min="332" max="336" width="0" style="82" hidden="1" customWidth="1"/>
    <col min="337" max="337" width="17.28515625" style="82" customWidth="1"/>
    <col min="338" max="338" width="0" style="82" hidden="1" customWidth="1"/>
    <col min="339" max="339" width="6.7109375" style="82" customWidth="1"/>
    <col min="340" max="340" width="10.5703125" style="82" bestFit="1" customWidth="1"/>
    <col min="341" max="345" width="0" style="82" hidden="1" customWidth="1"/>
    <col min="346" max="346" width="16.85546875" style="82" customWidth="1"/>
    <col min="347" max="352" width="0" style="82" hidden="1" customWidth="1"/>
    <col min="353" max="353" width="17.7109375" style="82" customWidth="1"/>
    <col min="354" max="354" width="0" style="82" hidden="1" customWidth="1"/>
    <col min="355" max="355" width="6.7109375" style="82" customWidth="1"/>
    <col min="356" max="356" width="13.5703125" style="82" customWidth="1"/>
    <col min="357" max="361" width="0" style="82" hidden="1" customWidth="1"/>
    <col min="362" max="362" width="12.140625" style="82" customWidth="1"/>
    <col min="363" max="363" width="0" style="82" hidden="1" customWidth="1"/>
    <col min="364" max="364" width="5.7109375" style="82" bestFit="1" customWidth="1"/>
    <col min="365" max="365" width="15.140625" style="82" customWidth="1"/>
    <col min="366" max="366" width="0" style="82" hidden="1" customWidth="1"/>
    <col min="367" max="529" width="9.140625" style="82"/>
    <col min="530" max="530" width="44.140625" style="82" customWidth="1"/>
    <col min="531" max="534" width="0" style="82" hidden="1" customWidth="1"/>
    <col min="535" max="535" width="13.85546875" style="82" customWidth="1"/>
    <col min="536" max="536" width="15.5703125" style="82" customWidth="1"/>
    <col min="537" max="540" width="0" style="82" hidden="1" customWidth="1"/>
    <col min="541" max="541" width="12.85546875" style="82" customWidth="1"/>
    <col min="542" max="542" width="6.7109375" style="82" customWidth="1"/>
    <col min="543" max="543" width="15.28515625" style="82" customWidth="1"/>
    <col min="544" max="547" width="0" style="82" hidden="1" customWidth="1"/>
    <col min="548" max="548" width="13.42578125" style="82" customWidth="1"/>
    <col min="549" max="549" width="6.7109375" style="82" customWidth="1"/>
    <col min="550" max="550" width="14.42578125" style="82" customWidth="1"/>
    <col min="551" max="554" width="0" style="82" hidden="1" customWidth="1"/>
    <col min="555" max="555" width="11.85546875" style="82" customWidth="1"/>
    <col min="556" max="556" width="15" style="82" customWidth="1"/>
    <col min="557" max="560" width="0" style="82" hidden="1" customWidth="1"/>
    <col min="561" max="561" width="12" style="82" customWidth="1"/>
    <col min="562" max="562" width="6.7109375" style="82" customWidth="1"/>
    <col min="563" max="563" width="13.85546875" style="82" customWidth="1"/>
    <col min="564" max="567" width="0" style="82" hidden="1" customWidth="1"/>
    <col min="568" max="568" width="11.5703125" style="82" customWidth="1"/>
    <col min="569" max="569" width="6.7109375" style="82" customWidth="1"/>
    <col min="570" max="570" width="14.7109375" style="82" customWidth="1"/>
    <col min="571" max="574" width="0" style="82" hidden="1" customWidth="1"/>
    <col min="575" max="575" width="12.42578125" style="82" bestFit="1" customWidth="1"/>
    <col min="576" max="576" width="0" style="82" hidden="1" customWidth="1"/>
    <col min="577" max="577" width="5.7109375" style="82" bestFit="1" customWidth="1"/>
    <col min="578" max="578" width="12.42578125" style="82" bestFit="1" customWidth="1"/>
    <col min="579" max="583" width="0" style="82" hidden="1" customWidth="1"/>
    <col min="584" max="584" width="15.7109375" style="82" customWidth="1"/>
    <col min="585" max="585" width="0" style="82" hidden="1" customWidth="1"/>
    <col min="586" max="586" width="6.7109375" style="82" customWidth="1"/>
    <col min="587" max="587" width="12" style="82" bestFit="1" customWidth="1"/>
    <col min="588" max="592" width="0" style="82" hidden="1" customWidth="1"/>
    <col min="593" max="593" width="17.28515625" style="82" customWidth="1"/>
    <col min="594" max="594" width="0" style="82" hidden="1" customWidth="1"/>
    <col min="595" max="595" width="6.7109375" style="82" customWidth="1"/>
    <col min="596" max="596" width="10.5703125" style="82" bestFit="1" customWidth="1"/>
    <col min="597" max="601" width="0" style="82" hidden="1" customWidth="1"/>
    <col min="602" max="602" width="16.85546875" style="82" customWidth="1"/>
    <col min="603" max="608" width="0" style="82" hidden="1" customWidth="1"/>
    <col min="609" max="609" width="17.7109375" style="82" customWidth="1"/>
    <col min="610" max="610" width="0" style="82" hidden="1" customWidth="1"/>
    <col min="611" max="611" width="6.7109375" style="82" customWidth="1"/>
    <col min="612" max="612" width="13.5703125" style="82" customWidth="1"/>
    <col min="613" max="617" width="0" style="82" hidden="1" customWidth="1"/>
    <col min="618" max="618" width="12.140625" style="82" customWidth="1"/>
    <col min="619" max="619" width="0" style="82" hidden="1" customWidth="1"/>
    <col min="620" max="620" width="5.7109375" style="82" bestFit="1" customWidth="1"/>
    <col min="621" max="621" width="15.140625" style="82" customWidth="1"/>
    <col min="622" max="622" width="0" style="82" hidden="1" customWidth="1"/>
    <col min="623" max="785" width="9.140625" style="82"/>
    <col min="786" max="786" width="44.140625" style="82" customWidth="1"/>
    <col min="787" max="790" width="0" style="82" hidden="1" customWidth="1"/>
    <col min="791" max="791" width="13.85546875" style="82" customWidth="1"/>
    <col min="792" max="792" width="15.5703125" style="82" customWidth="1"/>
    <col min="793" max="796" width="0" style="82" hidden="1" customWidth="1"/>
    <col min="797" max="797" width="12.85546875" style="82" customWidth="1"/>
    <col min="798" max="798" width="6.7109375" style="82" customWidth="1"/>
    <col min="799" max="799" width="15.28515625" style="82" customWidth="1"/>
    <col min="800" max="803" width="0" style="82" hidden="1" customWidth="1"/>
    <col min="804" max="804" width="13.42578125" style="82" customWidth="1"/>
    <col min="805" max="805" width="6.7109375" style="82" customWidth="1"/>
    <col min="806" max="806" width="14.42578125" style="82" customWidth="1"/>
    <col min="807" max="810" width="0" style="82" hidden="1" customWidth="1"/>
    <col min="811" max="811" width="11.85546875" style="82" customWidth="1"/>
    <col min="812" max="812" width="15" style="82" customWidth="1"/>
    <col min="813" max="816" width="0" style="82" hidden="1" customWidth="1"/>
    <col min="817" max="817" width="12" style="82" customWidth="1"/>
    <col min="818" max="818" width="6.7109375" style="82" customWidth="1"/>
    <col min="819" max="819" width="13.85546875" style="82" customWidth="1"/>
    <col min="820" max="823" width="0" style="82" hidden="1" customWidth="1"/>
    <col min="824" max="824" width="11.5703125" style="82" customWidth="1"/>
    <col min="825" max="825" width="6.7109375" style="82" customWidth="1"/>
    <col min="826" max="826" width="14.7109375" style="82" customWidth="1"/>
    <col min="827" max="830" width="0" style="82" hidden="1" customWidth="1"/>
    <col min="831" max="831" width="12.42578125" style="82" bestFit="1" customWidth="1"/>
    <col min="832" max="832" width="0" style="82" hidden="1" customWidth="1"/>
    <col min="833" max="833" width="5.7109375" style="82" bestFit="1" customWidth="1"/>
    <col min="834" max="834" width="12.42578125" style="82" bestFit="1" customWidth="1"/>
    <col min="835" max="839" width="0" style="82" hidden="1" customWidth="1"/>
    <col min="840" max="840" width="15.7109375" style="82" customWidth="1"/>
    <col min="841" max="841" width="0" style="82" hidden="1" customWidth="1"/>
    <col min="842" max="842" width="6.7109375" style="82" customWidth="1"/>
    <col min="843" max="843" width="12" style="82" bestFit="1" customWidth="1"/>
    <col min="844" max="848" width="0" style="82" hidden="1" customWidth="1"/>
    <col min="849" max="849" width="17.28515625" style="82" customWidth="1"/>
    <col min="850" max="850" width="0" style="82" hidden="1" customWidth="1"/>
    <col min="851" max="851" width="6.7109375" style="82" customWidth="1"/>
    <col min="852" max="852" width="10.5703125" style="82" bestFit="1" customWidth="1"/>
    <col min="853" max="857" width="0" style="82" hidden="1" customWidth="1"/>
    <col min="858" max="858" width="16.85546875" style="82" customWidth="1"/>
    <col min="859" max="864" width="0" style="82" hidden="1" customWidth="1"/>
    <col min="865" max="865" width="17.7109375" style="82" customWidth="1"/>
    <col min="866" max="866" width="0" style="82" hidden="1" customWidth="1"/>
    <col min="867" max="867" width="6.7109375" style="82" customWidth="1"/>
    <col min="868" max="868" width="13.5703125" style="82" customWidth="1"/>
    <col min="869" max="873" width="0" style="82" hidden="1" customWidth="1"/>
    <col min="874" max="874" width="12.140625" style="82" customWidth="1"/>
    <col min="875" max="875" width="0" style="82" hidden="1" customWidth="1"/>
    <col min="876" max="876" width="5.7109375" style="82" bestFit="1" customWidth="1"/>
    <col min="877" max="877" width="15.140625" style="82" customWidth="1"/>
    <col min="878" max="878" width="0" style="82" hidden="1" customWidth="1"/>
    <col min="879" max="1041" width="9.140625" style="82"/>
    <col min="1042" max="1042" width="44.140625" style="82" customWidth="1"/>
    <col min="1043" max="1046" width="0" style="82" hidden="1" customWidth="1"/>
    <col min="1047" max="1047" width="13.85546875" style="82" customWidth="1"/>
    <col min="1048" max="1048" width="15.5703125" style="82" customWidth="1"/>
    <col min="1049" max="1052" width="0" style="82" hidden="1" customWidth="1"/>
    <col min="1053" max="1053" width="12.85546875" style="82" customWidth="1"/>
    <col min="1054" max="1054" width="6.7109375" style="82" customWidth="1"/>
    <col min="1055" max="1055" width="15.28515625" style="82" customWidth="1"/>
    <col min="1056" max="1059" width="0" style="82" hidden="1" customWidth="1"/>
    <col min="1060" max="1060" width="13.42578125" style="82" customWidth="1"/>
    <col min="1061" max="1061" width="6.7109375" style="82" customWidth="1"/>
    <col min="1062" max="1062" width="14.42578125" style="82" customWidth="1"/>
    <col min="1063" max="1066" width="0" style="82" hidden="1" customWidth="1"/>
    <col min="1067" max="1067" width="11.85546875" style="82" customWidth="1"/>
    <col min="1068" max="1068" width="15" style="82" customWidth="1"/>
    <col min="1069" max="1072" width="0" style="82" hidden="1" customWidth="1"/>
    <col min="1073" max="1073" width="12" style="82" customWidth="1"/>
    <col min="1074" max="1074" width="6.7109375" style="82" customWidth="1"/>
    <col min="1075" max="1075" width="13.85546875" style="82" customWidth="1"/>
    <col min="1076" max="1079" width="0" style="82" hidden="1" customWidth="1"/>
    <col min="1080" max="1080" width="11.5703125" style="82" customWidth="1"/>
    <col min="1081" max="1081" width="6.7109375" style="82" customWidth="1"/>
    <col min="1082" max="1082" width="14.7109375" style="82" customWidth="1"/>
    <col min="1083" max="1086" width="0" style="82" hidden="1" customWidth="1"/>
    <col min="1087" max="1087" width="12.42578125" style="82" bestFit="1" customWidth="1"/>
    <col min="1088" max="1088" width="0" style="82" hidden="1" customWidth="1"/>
    <col min="1089" max="1089" width="5.7109375" style="82" bestFit="1" customWidth="1"/>
    <col min="1090" max="1090" width="12.42578125" style="82" bestFit="1" customWidth="1"/>
    <col min="1091" max="1095" width="0" style="82" hidden="1" customWidth="1"/>
    <col min="1096" max="1096" width="15.7109375" style="82" customWidth="1"/>
    <col min="1097" max="1097" width="0" style="82" hidden="1" customWidth="1"/>
    <col min="1098" max="1098" width="6.7109375" style="82" customWidth="1"/>
    <col min="1099" max="1099" width="12" style="82" bestFit="1" customWidth="1"/>
    <col min="1100" max="1104" width="0" style="82" hidden="1" customWidth="1"/>
    <col min="1105" max="1105" width="17.28515625" style="82" customWidth="1"/>
    <col min="1106" max="1106" width="0" style="82" hidden="1" customWidth="1"/>
    <col min="1107" max="1107" width="6.7109375" style="82" customWidth="1"/>
    <col min="1108" max="1108" width="10.5703125" style="82" bestFit="1" customWidth="1"/>
    <col min="1109" max="1113" width="0" style="82" hidden="1" customWidth="1"/>
    <col min="1114" max="1114" width="16.85546875" style="82" customWidth="1"/>
    <col min="1115" max="1120" width="0" style="82" hidden="1" customWidth="1"/>
    <col min="1121" max="1121" width="17.7109375" style="82" customWidth="1"/>
    <col min="1122" max="1122" width="0" style="82" hidden="1" customWidth="1"/>
    <col min="1123" max="1123" width="6.7109375" style="82" customWidth="1"/>
    <col min="1124" max="1124" width="13.5703125" style="82" customWidth="1"/>
    <col min="1125" max="1129" width="0" style="82" hidden="1" customWidth="1"/>
    <col min="1130" max="1130" width="12.140625" style="82" customWidth="1"/>
    <col min="1131" max="1131" width="0" style="82" hidden="1" customWidth="1"/>
    <col min="1132" max="1132" width="5.7109375" style="82" bestFit="1" customWidth="1"/>
    <col min="1133" max="1133" width="15.140625" style="82" customWidth="1"/>
    <col min="1134" max="1134" width="0" style="82" hidden="1" customWidth="1"/>
    <col min="1135" max="1297" width="9.140625" style="82"/>
    <col min="1298" max="1298" width="44.140625" style="82" customWidth="1"/>
    <col min="1299" max="1302" width="0" style="82" hidden="1" customWidth="1"/>
    <col min="1303" max="1303" width="13.85546875" style="82" customWidth="1"/>
    <col min="1304" max="1304" width="15.5703125" style="82" customWidth="1"/>
    <col min="1305" max="1308" width="0" style="82" hidden="1" customWidth="1"/>
    <col min="1309" max="1309" width="12.85546875" style="82" customWidth="1"/>
    <col min="1310" max="1310" width="6.7109375" style="82" customWidth="1"/>
    <col min="1311" max="1311" width="15.28515625" style="82" customWidth="1"/>
    <col min="1312" max="1315" width="0" style="82" hidden="1" customWidth="1"/>
    <col min="1316" max="1316" width="13.42578125" style="82" customWidth="1"/>
    <col min="1317" max="1317" width="6.7109375" style="82" customWidth="1"/>
    <col min="1318" max="1318" width="14.42578125" style="82" customWidth="1"/>
    <col min="1319" max="1322" width="0" style="82" hidden="1" customWidth="1"/>
    <col min="1323" max="1323" width="11.85546875" style="82" customWidth="1"/>
    <col min="1324" max="1324" width="15" style="82" customWidth="1"/>
    <col min="1325" max="1328" width="0" style="82" hidden="1" customWidth="1"/>
    <col min="1329" max="1329" width="12" style="82" customWidth="1"/>
    <col min="1330" max="1330" width="6.7109375" style="82" customWidth="1"/>
    <col min="1331" max="1331" width="13.85546875" style="82" customWidth="1"/>
    <col min="1332" max="1335" width="0" style="82" hidden="1" customWidth="1"/>
    <col min="1336" max="1336" width="11.5703125" style="82" customWidth="1"/>
    <col min="1337" max="1337" width="6.7109375" style="82" customWidth="1"/>
    <col min="1338" max="1338" width="14.7109375" style="82" customWidth="1"/>
    <col min="1339" max="1342" width="0" style="82" hidden="1" customWidth="1"/>
    <col min="1343" max="1343" width="12.42578125" style="82" bestFit="1" customWidth="1"/>
    <col min="1344" max="1344" width="0" style="82" hidden="1" customWidth="1"/>
    <col min="1345" max="1345" width="5.7109375" style="82" bestFit="1" customWidth="1"/>
    <col min="1346" max="1346" width="12.42578125" style="82" bestFit="1" customWidth="1"/>
    <col min="1347" max="1351" width="0" style="82" hidden="1" customWidth="1"/>
    <col min="1352" max="1352" width="15.7109375" style="82" customWidth="1"/>
    <col min="1353" max="1353" width="0" style="82" hidden="1" customWidth="1"/>
    <col min="1354" max="1354" width="6.7109375" style="82" customWidth="1"/>
    <col min="1355" max="1355" width="12" style="82" bestFit="1" customWidth="1"/>
    <col min="1356" max="1360" width="0" style="82" hidden="1" customWidth="1"/>
    <col min="1361" max="1361" width="17.28515625" style="82" customWidth="1"/>
    <col min="1362" max="1362" width="0" style="82" hidden="1" customWidth="1"/>
    <col min="1363" max="1363" width="6.7109375" style="82" customWidth="1"/>
    <col min="1364" max="1364" width="10.5703125" style="82" bestFit="1" customWidth="1"/>
    <col min="1365" max="1369" width="0" style="82" hidden="1" customWidth="1"/>
    <col min="1370" max="1370" width="16.85546875" style="82" customWidth="1"/>
    <col min="1371" max="1376" width="0" style="82" hidden="1" customWidth="1"/>
    <col min="1377" max="1377" width="17.7109375" style="82" customWidth="1"/>
    <col min="1378" max="1378" width="0" style="82" hidden="1" customWidth="1"/>
    <col min="1379" max="1379" width="6.7109375" style="82" customWidth="1"/>
    <col min="1380" max="1380" width="13.5703125" style="82" customWidth="1"/>
    <col min="1381" max="1385" width="0" style="82" hidden="1" customWidth="1"/>
    <col min="1386" max="1386" width="12.140625" style="82" customWidth="1"/>
    <col min="1387" max="1387" width="0" style="82" hidden="1" customWidth="1"/>
    <col min="1388" max="1388" width="5.7109375" style="82" bestFit="1" customWidth="1"/>
    <col min="1389" max="1389" width="15.140625" style="82" customWidth="1"/>
    <col min="1390" max="1390" width="0" style="82" hidden="1" customWidth="1"/>
    <col min="1391" max="1553" width="9.140625" style="82"/>
    <col min="1554" max="1554" width="44.140625" style="82" customWidth="1"/>
    <col min="1555" max="1558" width="0" style="82" hidden="1" customWidth="1"/>
    <col min="1559" max="1559" width="13.85546875" style="82" customWidth="1"/>
    <col min="1560" max="1560" width="15.5703125" style="82" customWidth="1"/>
    <col min="1561" max="1564" width="0" style="82" hidden="1" customWidth="1"/>
    <col min="1565" max="1565" width="12.85546875" style="82" customWidth="1"/>
    <col min="1566" max="1566" width="6.7109375" style="82" customWidth="1"/>
    <col min="1567" max="1567" width="15.28515625" style="82" customWidth="1"/>
    <col min="1568" max="1571" width="0" style="82" hidden="1" customWidth="1"/>
    <col min="1572" max="1572" width="13.42578125" style="82" customWidth="1"/>
    <col min="1573" max="1573" width="6.7109375" style="82" customWidth="1"/>
    <col min="1574" max="1574" width="14.42578125" style="82" customWidth="1"/>
    <col min="1575" max="1578" width="0" style="82" hidden="1" customWidth="1"/>
    <col min="1579" max="1579" width="11.85546875" style="82" customWidth="1"/>
    <col min="1580" max="1580" width="15" style="82" customWidth="1"/>
    <col min="1581" max="1584" width="0" style="82" hidden="1" customWidth="1"/>
    <col min="1585" max="1585" width="12" style="82" customWidth="1"/>
    <col min="1586" max="1586" width="6.7109375" style="82" customWidth="1"/>
    <col min="1587" max="1587" width="13.85546875" style="82" customWidth="1"/>
    <col min="1588" max="1591" width="0" style="82" hidden="1" customWidth="1"/>
    <col min="1592" max="1592" width="11.5703125" style="82" customWidth="1"/>
    <col min="1593" max="1593" width="6.7109375" style="82" customWidth="1"/>
    <col min="1594" max="1594" width="14.7109375" style="82" customWidth="1"/>
    <col min="1595" max="1598" width="0" style="82" hidden="1" customWidth="1"/>
    <col min="1599" max="1599" width="12.42578125" style="82" bestFit="1" customWidth="1"/>
    <col min="1600" max="1600" width="0" style="82" hidden="1" customWidth="1"/>
    <col min="1601" max="1601" width="5.7109375" style="82" bestFit="1" customWidth="1"/>
    <col min="1602" max="1602" width="12.42578125" style="82" bestFit="1" customWidth="1"/>
    <col min="1603" max="1607" width="0" style="82" hidden="1" customWidth="1"/>
    <col min="1608" max="1608" width="15.7109375" style="82" customWidth="1"/>
    <col min="1609" max="1609" width="0" style="82" hidden="1" customWidth="1"/>
    <col min="1610" max="1610" width="6.7109375" style="82" customWidth="1"/>
    <col min="1611" max="1611" width="12" style="82" bestFit="1" customWidth="1"/>
    <col min="1612" max="1616" width="0" style="82" hidden="1" customWidth="1"/>
    <col min="1617" max="1617" width="17.28515625" style="82" customWidth="1"/>
    <col min="1618" max="1618" width="0" style="82" hidden="1" customWidth="1"/>
    <col min="1619" max="1619" width="6.7109375" style="82" customWidth="1"/>
    <col min="1620" max="1620" width="10.5703125" style="82" bestFit="1" customWidth="1"/>
    <col min="1621" max="1625" width="0" style="82" hidden="1" customWidth="1"/>
    <col min="1626" max="1626" width="16.85546875" style="82" customWidth="1"/>
    <col min="1627" max="1632" width="0" style="82" hidden="1" customWidth="1"/>
    <col min="1633" max="1633" width="17.7109375" style="82" customWidth="1"/>
    <col min="1634" max="1634" width="0" style="82" hidden="1" customWidth="1"/>
    <col min="1635" max="1635" width="6.7109375" style="82" customWidth="1"/>
    <col min="1636" max="1636" width="13.5703125" style="82" customWidth="1"/>
    <col min="1637" max="1641" width="0" style="82" hidden="1" customWidth="1"/>
    <col min="1642" max="1642" width="12.140625" style="82" customWidth="1"/>
    <col min="1643" max="1643" width="0" style="82" hidden="1" customWidth="1"/>
    <col min="1644" max="1644" width="5.7109375" style="82" bestFit="1" customWidth="1"/>
    <col min="1645" max="1645" width="15.140625" style="82" customWidth="1"/>
    <col min="1646" max="1646" width="0" style="82" hidden="1" customWidth="1"/>
    <col min="1647" max="1809" width="9.140625" style="82"/>
    <col min="1810" max="1810" width="44.140625" style="82" customWidth="1"/>
    <col min="1811" max="1814" width="0" style="82" hidden="1" customWidth="1"/>
    <col min="1815" max="1815" width="13.85546875" style="82" customWidth="1"/>
    <col min="1816" max="1816" width="15.5703125" style="82" customWidth="1"/>
    <col min="1817" max="1820" width="0" style="82" hidden="1" customWidth="1"/>
    <col min="1821" max="1821" width="12.85546875" style="82" customWidth="1"/>
    <col min="1822" max="1822" width="6.7109375" style="82" customWidth="1"/>
    <col min="1823" max="1823" width="15.28515625" style="82" customWidth="1"/>
    <col min="1824" max="1827" width="0" style="82" hidden="1" customWidth="1"/>
    <col min="1828" max="1828" width="13.42578125" style="82" customWidth="1"/>
    <col min="1829" max="1829" width="6.7109375" style="82" customWidth="1"/>
    <col min="1830" max="1830" width="14.42578125" style="82" customWidth="1"/>
    <col min="1831" max="1834" width="0" style="82" hidden="1" customWidth="1"/>
    <col min="1835" max="1835" width="11.85546875" style="82" customWidth="1"/>
    <col min="1836" max="1836" width="15" style="82" customWidth="1"/>
    <col min="1837" max="1840" width="0" style="82" hidden="1" customWidth="1"/>
    <col min="1841" max="1841" width="12" style="82" customWidth="1"/>
    <col min="1842" max="1842" width="6.7109375" style="82" customWidth="1"/>
    <col min="1843" max="1843" width="13.85546875" style="82" customWidth="1"/>
    <col min="1844" max="1847" width="0" style="82" hidden="1" customWidth="1"/>
    <col min="1848" max="1848" width="11.5703125" style="82" customWidth="1"/>
    <col min="1849" max="1849" width="6.7109375" style="82" customWidth="1"/>
    <col min="1850" max="1850" width="14.7109375" style="82" customWidth="1"/>
    <col min="1851" max="1854" width="0" style="82" hidden="1" customWidth="1"/>
    <col min="1855" max="1855" width="12.42578125" style="82" bestFit="1" customWidth="1"/>
    <col min="1856" max="1856" width="0" style="82" hidden="1" customWidth="1"/>
    <col min="1857" max="1857" width="5.7109375" style="82" bestFit="1" customWidth="1"/>
    <col min="1858" max="1858" width="12.42578125" style="82" bestFit="1" customWidth="1"/>
    <col min="1859" max="1863" width="0" style="82" hidden="1" customWidth="1"/>
    <col min="1864" max="1864" width="15.7109375" style="82" customWidth="1"/>
    <col min="1865" max="1865" width="0" style="82" hidden="1" customWidth="1"/>
    <col min="1866" max="1866" width="6.7109375" style="82" customWidth="1"/>
    <col min="1867" max="1867" width="12" style="82" bestFit="1" customWidth="1"/>
    <col min="1868" max="1872" width="0" style="82" hidden="1" customWidth="1"/>
    <col min="1873" max="1873" width="17.28515625" style="82" customWidth="1"/>
    <col min="1874" max="1874" width="0" style="82" hidden="1" customWidth="1"/>
    <col min="1875" max="1875" width="6.7109375" style="82" customWidth="1"/>
    <col min="1876" max="1876" width="10.5703125" style="82" bestFit="1" customWidth="1"/>
    <col min="1877" max="1881" width="0" style="82" hidden="1" customWidth="1"/>
    <col min="1882" max="1882" width="16.85546875" style="82" customWidth="1"/>
    <col min="1883" max="1888" width="0" style="82" hidden="1" customWidth="1"/>
    <col min="1889" max="1889" width="17.7109375" style="82" customWidth="1"/>
    <col min="1890" max="1890" width="0" style="82" hidden="1" customWidth="1"/>
    <col min="1891" max="1891" width="6.7109375" style="82" customWidth="1"/>
    <col min="1892" max="1892" width="13.5703125" style="82" customWidth="1"/>
    <col min="1893" max="1897" width="0" style="82" hidden="1" customWidth="1"/>
    <col min="1898" max="1898" width="12.140625" style="82" customWidth="1"/>
    <col min="1899" max="1899" width="0" style="82" hidden="1" customWidth="1"/>
    <col min="1900" max="1900" width="5.7109375" style="82" bestFit="1" customWidth="1"/>
    <col min="1901" max="1901" width="15.140625" style="82" customWidth="1"/>
    <col min="1902" max="1902" width="0" style="82" hidden="1" customWidth="1"/>
    <col min="1903" max="2065" width="9.140625" style="82"/>
    <col min="2066" max="2066" width="44.140625" style="82" customWidth="1"/>
    <col min="2067" max="2070" width="0" style="82" hidden="1" customWidth="1"/>
    <col min="2071" max="2071" width="13.85546875" style="82" customWidth="1"/>
    <col min="2072" max="2072" width="15.5703125" style="82" customWidth="1"/>
    <col min="2073" max="2076" width="0" style="82" hidden="1" customWidth="1"/>
    <col min="2077" max="2077" width="12.85546875" style="82" customWidth="1"/>
    <col min="2078" max="2078" width="6.7109375" style="82" customWidth="1"/>
    <col min="2079" max="2079" width="15.28515625" style="82" customWidth="1"/>
    <col min="2080" max="2083" width="0" style="82" hidden="1" customWidth="1"/>
    <col min="2084" max="2084" width="13.42578125" style="82" customWidth="1"/>
    <col min="2085" max="2085" width="6.7109375" style="82" customWidth="1"/>
    <col min="2086" max="2086" width="14.42578125" style="82" customWidth="1"/>
    <col min="2087" max="2090" width="0" style="82" hidden="1" customWidth="1"/>
    <col min="2091" max="2091" width="11.85546875" style="82" customWidth="1"/>
    <col min="2092" max="2092" width="15" style="82" customWidth="1"/>
    <col min="2093" max="2096" width="0" style="82" hidden="1" customWidth="1"/>
    <col min="2097" max="2097" width="12" style="82" customWidth="1"/>
    <col min="2098" max="2098" width="6.7109375" style="82" customWidth="1"/>
    <col min="2099" max="2099" width="13.85546875" style="82" customWidth="1"/>
    <col min="2100" max="2103" width="0" style="82" hidden="1" customWidth="1"/>
    <col min="2104" max="2104" width="11.5703125" style="82" customWidth="1"/>
    <col min="2105" max="2105" width="6.7109375" style="82" customWidth="1"/>
    <col min="2106" max="2106" width="14.7109375" style="82" customWidth="1"/>
    <col min="2107" max="2110" width="0" style="82" hidden="1" customWidth="1"/>
    <col min="2111" max="2111" width="12.42578125" style="82" bestFit="1" customWidth="1"/>
    <col min="2112" max="2112" width="0" style="82" hidden="1" customWidth="1"/>
    <col min="2113" max="2113" width="5.7109375" style="82" bestFit="1" customWidth="1"/>
    <col min="2114" max="2114" width="12.42578125" style="82" bestFit="1" customWidth="1"/>
    <col min="2115" max="2119" width="0" style="82" hidden="1" customWidth="1"/>
    <col min="2120" max="2120" width="15.7109375" style="82" customWidth="1"/>
    <col min="2121" max="2121" width="0" style="82" hidden="1" customWidth="1"/>
    <col min="2122" max="2122" width="6.7109375" style="82" customWidth="1"/>
    <col min="2123" max="2123" width="12" style="82" bestFit="1" customWidth="1"/>
    <col min="2124" max="2128" width="0" style="82" hidden="1" customWidth="1"/>
    <col min="2129" max="2129" width="17.28515625" style="82" customWidth="1"/>
    <col min="2130" max="2130" width="0" style="82" hidden="1" customWidth="1"/>
    <col min="2131" max="2131" width="6.7109375" style="82" customWidth="1"/>
    <col min="2132" max="2132" width="10.5703125" style="82" bestFit="1" customWidth="1"/>
    <col min="2133" max="2137" width="0" style="82" hidden="1" customWidth="1"/>
    <col min="2138" max="2138" width="16.85546875" style="82" customWidth="1"/>
    <col min="2139" max="2144" width="0" style="82" hidden="1" customWidth="1"/>
    <col min="2145" max="2145" width="17.7109375" style="82" customWidth="1"/>
    <col min="2146" max="2146" width="0" style="82" hidden="1" customWidth="1"/>
    <col min="2147" max="2147" width="6.7109375" style="82" customWidth="1"/>
    <col min="2148" max="2148" width="13.5703125" style="82" customWidth="1"/>
    <col min="2149" max="2153" width="0" style="82" hidden="1" customWidth="1"/>
    <col min="2154" max="2154" width="12.140625" style="82" customWidth="1"/>
    <col min="2155" max="2155" width="0" style="82" hidden="1" customWidth="1"/>
    <col min="2156" max="2156" width="5.7109375" style="82" bestFit="1" customWidth="1"/>
    <col min="2157" max="2157" width="15.140625" style="82" customWidth="1"/>
    <col min="2158" max="2158" width="0" style="82" hidden="1" customWidth="1"/>
    <col min="2159" max="2321" width="9.140625" style="82"/>
    <col min="2322" max="2322" width="44.140625" style="82" customWidth="1"/>
    <col min="2323" max="2326" width="0" style="82" hidden="1" customWidth="1"/>
    <col min="2327" max="2327" width="13.85546875" style="82" customWidth="1"/>
    <col min="2328" max="2328" width="15.5703125" style="82" customWidth="1"/>
    <col min="2329" max="2332" width="0" style="82" hidden="1" customWidth="1"/>
    <col min="2333" max="2333" width="12.85546875" style="82" customWidth="1"/>
    <col min="2334" max="2334" width="6.7109375" style="82" customWidth="1"/>
    <col min="2335" max="2335" width="15.28515625" style="82" customWidth="1"/>
    <col min="2336" max="2339" width="0" style="82" hidden="1" customWidth="1"/>
    <col min="2340" max="2340" width="13.42578125" style="82" customWidth="1"/>
    <col min="2341" max="2341" width="6.7109375" style="82" customWidth="1"/>
    <col min="2342" max="2342" width="14.42578125" style="82" customWidth="1"/>
    <col min="2343" max="2346" width="0" style="82" hidden="1" customWidth="1"/>
    <col min="2347" max="2347" width="11.85546875" style="82" customWidth="1"/>
    <col min="2348" max="2348" width="15" style="82" customWidth="1"/>
    <col min="2349" max="2352" width="0" style="82" hidden="1" customWidth="1"/>
    <col min="2353" max="2353" width="12" style="82" customWidth="1"/>
    <col min="2354" max="2354" width="6.7109375" style="82" customWidth="1"/>
    <col min="2355" max="2355" width="13.85546875" style="82" customWidth="1"/>
    <col min="2356" max="2359" width="0" style="82" hidden="1" customWidth="1"/>
    <col min="2360" max="2360" width="11.5703125" style="82" customWidth="1"/>
    <col min="2361" max="2361" width="6.7109375" style="82" customWidth="1"/>
    <col min="2362" max="2362" width="14.7109375" style="82" customWidth="1"/>
    <col min="2363" max="2366" width="0" style="82" hidden="1" customWidth="1"/>
    <col min="2367" max="2367" width="12.42578125" style="82" bestFit="1" customWidth="1"/>
    <col min="2368" max="2368" width="0" style="82" hidden="1" customWidth="1"/>
    <col min="2369" max="2369" width="5.7109375" style="82" bestFit="1" customWidth="1"/>
    <col min="2370" max="2370" width="12.42578125" style="82" bestFit="1" customWidth="1"/>
    <col min="2371" max="2375" width="0" style="82" hidden="1" customWidth="1"/>
    <col min="2376" max="2376" width="15.7109375" style="82" customWidth="1"/>
    <col min="2377" max="2377" width="0" style="82" hidden="1" customWidth="1"/>
    <col min="2378" max="2378" width="6.7109375" style="82" customWidth="1"/>
    <col min="2379" max="2379" width="12" style="82" bestFit="1" customWidth="1"/>
    <col min="2380" max="2384" width="0" style="82" hidden="1" customWidth="1"/>
    <col min="2385" max="2385" width="17.28515625" style="82" customWidth="1"/>
    <col min="2386" max="2386" width="0" style="82" hidden="1" customWidth="1"/>
    <col min="2387" max="2387" width="6.7109375" style="82" customWidth="1"/>
    <col min="2388" max="2388" width="10.5703125" style="82" bestFit="1" customWidth="1"/>
    <col min="2389" max="2393" width="0" style="82" hidden="1" customWidth="1"/>
    <col min="2394" max="2394" width="16.85546875" style="82" customWidth="1"/>
    <col min="2395" max="2400" width="0" style="82" hidden="1" customWidth="1"/>
    <col min="2401" max="2401" width="17.7109375" style="82" customWidth="1"/>
    <col min="2402" max="2402" width="0" style="82" hidden="1" customWidth="1"/>
    <col min="2403" max="2403" width="6.7109375" style="82" customWidth="1"/>
    <col min="2404" max="2404" width="13.5703125" style="82" customWidth="1"/>
    <col min="2405" max="2409" width="0" style="82" hidden="1" customWidth="1"/>
    <col min="2410" max="2410" width="12.140625" style="82" customWidth="1"/>
    <col min="2411" max="2411" width="0" style="82" hidden="1" customWidth="1"/>
    <col min="2412" max="2412" width="5.7109375" style="82" bestFit="1" customWidth="1"/>
    <col min="2413" max="2413" width="15.140625" style="82" customWidth="1"/>
    <col min="2414" max="2414" width="0" style="82" hidden="1" customWidth="1"/>
    <col min="2415" max="2577" width="9.140625" style="82"/>
    <col min="2578" max="2578" width="44.140625" style="82" customWidth="1"/>
    <col min="2579" max="2582" width="0" style="82" hidden="1" customWidth="1"/>
    <col min="2583" max="2583" width="13.85546875" style="82" customWidth="1"/>
    <col min="2584" max="2584" width="15.5703125" style="82" customWidth="1"/>
    <col min="2585" max="2588" width="0" style="82" hidden="1" customWidth="1"/>
    <col min="2589" max="2589" width="12.85546875" style="82" customWidth="1"/>
    <col min="2590" max="2590" width="6.7109375" style="82" customWidth="1"/>
    <col min="2591" max="2591" width="15.28515625" style="82" customWidth="1"/>
    <col min="2592" max="2595" width="0" style="82" hidden="1" customWidth="1"/>
    <col min="2596" max="2596" width="13.42578125" style="82" customWidth="1"/>
    <col min="2597" max="2597" width="6.7109375" style="82" customWidth="1"/>
    <col min="2598" max="2598" width="14.42578125" style="82" customWidth="1"/>
    <col min="2599" max="2602" width="0" style="82" hidden="1" customWidth="1"/>
    <col min="2603" max="2603" width="11.85546875" style="82" customWidth="1"/>
    <col min="2604" max="2604" width="15" style="82" customWidth="1"/>
    <col min="2605" max="2608" width="0" style="82" hidden="1" customWidth="1"/>
    <col min="2609" max="2609" width="12" style="82" customWidth="1"/>
    <col min="2610" max="2610" width="6.7109375" style="82" customWidth="1"/>
    <col min="2611" max="2611" width="13.85546875" style="82" customWidth="1"/>
    <col min="2612" max="2615" width="0" style="82" hidden="1" customWidth="1"/>
    <col min="2616" max="2616" width="11.5703125" style="82" customWidth="1"/>
    <col min="2617" max="2617" width="6.7109375" style="82" customWidth="1"/>
    <col min="2618" max="2618" width="14.7109375" style="82" customWidth="1"/>
    <col min="2619" max="2622" width="0" style="82" hidden="1" customWidth="1"/>
    <col min="2623" max="2623" width="12.42578125" style="82" bestFit="1" customWidth="1"/>
    <col min="2624" max="2624" width="0" style="82" hidden="1" customWidth="1"/>
    <col min="2625" max="2625" width="5.7109375" style="82" bestFit="1" customWidth="1"/>
    <col min="2626" max="2626" width="12.42578125" style="82" bestFit="1" customWidth="1"/>
    <col min="2627" max="2631" width="0" style="82" hidden="1" customWidth="1"/>
    <col min="2632" max="2632" width="15.7109375" style="82" customWidth="1"/>
    <col min="2633" max="2633" width="0" style="82" hidden="1" customWidth="1"/>
    <col min="2634" max="2634" width="6.7109375" style="82" customWidth="1"/>
    <col min="2635" max="2635" width="12" style="82" bestFit="1" customWidth="1"/>
    <col min="2636" max="2640" width="0" style="82" hidden="1" customWidth="1"/>
    <col min="2641" max="2641" width="17.28515625" style="82" customWidth="1"/>
    <col min="2642" max="2642" width="0" style="82" hidden="1" customWidth="1"/>
    <col min="2643" max="2643" width="6.7109375" style="82" customWidth="1"/>
    <col min="2644" max="2644" width="10.5703125" style="82" bestFit="1" customWidth="1"/>
    <col min="2645" max="2649" width="0" style="82" hidden="1" customWidth="1"/>
    <col min="2650" max="2650" width="16.85546875" style="82" customWidth="1"/>
    <col min="2651" max="2656" width="0" style="82" hidden="1" customWidth="1"/>
    <col min="2657" max="2657" width="17.7109375" style="82" customWidth="1"/>
    <col min="2658" max="2658" width="0" style="82" hidden="1" customWidth="1"/>
    <col min="2659" max="2659" width="6.7109375" style="82" customWidth="1"/>
    <col min="2660" max="2660" width="13.5703125" style="82" customWidth="1"/>
    <col min="2661" max="2665" width="0" style="82" hidden="1" customWidth="1"/>
    <col min="2666" max="2666" width="12.140625" style="82" customWidth="1"/>
    <col min="2667" max="2667" width="0" style="82" hidden="1" customWidth="1"/>
    <col min="2668" max="2668" width="5.7109375" style="82" bestFit="1" customWidth="1"/>
    <col min="2669" max="2669" width="15.140625" style="82" customWidth="1"/>
    <col min="2670" max="2670" width="0" style="82" hidden="1" customWidth="1"/>
    <col min="2671" max="2833" width="9.140625" style="82"/>
    <col min="2834" max="2834" width="44.140625" style="82" customWidth="1"/>
    <col min="2835" max="2838" width="0" style="82" hidden="1" customWidth="1"/>
    <col min="2839" max="2839" width="13.85546875" style="82" customWidth="1"/>
    <col min="2840" max="2840" width="15.5703125" style="82" customWidth="1"/>
    <col min="2841" max="2844" width="0" style="82" hidden="1" customWidth="1"/>
    <col min="2845" max="2845" width="12.85546875" style="82" customWidth="1"/>
    <col min="2846" max="2846" width="6.7109375" style="82" customWidth="1"/>
    <col min="2847" max="2847" width="15.28515625" style="82" customWidth="1"/>
    <col min="2848" max="2851" width="0" style="82" hidden="1" customWidth="1"/>
    <col min="2852" max="2852" width="13.42578125" style="82" customWidth="1"/>
    <col min="2853" max="2853" width="6.7109375" style="82" customWidth="1"/>
    <col min="2854" max="2854" width="14.42578125" style="82" customWidth="1"/>
    <col min="2855" max="2858" width="0" style="82" hidden="1" customWidth="1"/>
    <col min="2859" max="2859" width="11.85546875" style="82" customWidth="1"/>
    <col min="2860" max="2860" width="15" style="82" customWidth="1"/>
    <col min="2861" max="2864" width="0" style="82" hidden="1" customWidth="1"/>
    <col min="2865" max="2865" width="12" style="82" customWidth="1"/>
    <col min="2866" max="2866" width="6.7109375" style="82" customWidth="1"/>
    <col min="2867" max="2867" width="13.85546875" style="82" customWidth="1"/>
    <col min="2868" max="2871" width="0" style="82" hidden="1" customWidth="1"/>
    <col min="2872" max="2872" width="11.5703125" style="82" customWidth="1"/>
    <col min="2873" max="2873" width="6.7109375" style="82" customWidth="1"/>
    <col min="2874" max="2874" width="14.7109375" style="82" customWidth="1"/>
    <col min="2875" max="2878" width="0" style="82" hidden="1" customWidth="1"/>
    <col min="2879" max="2879" width="12.42578125" style="82" bestFit="1" customWidth="1"/>
    <col min="2880" max="2880" width="0" style="82" hidden="1" customWidth="1"/>
    <col min="2881" max="2881" width="5.7109375" style="82" bestFit="1" customWidth="1"/>
    <col min="2882" max="2882" width="12.42578125" style="82" bestFit="1" customWidth="1"/>
    <col min="2883" max="2887" width="0" style="82" hidden="1" customWidth="1"/>
    <col min="2888" max="2888" width="15.7109375" style="82" customWidth="1"/>
    <col min="2889" max="2889" width="0" style="82" hidden="1" customWidth="1"/>
    <col min="2890" max="2890" width="6.7109375" style="82" customWidth="1"/>
    <col min="2891" max="2891" width="12" style="82" bestFit="1" customWidth="1"/>
    <col min="2892" max="2896" width="0" style="82" hidden="1" customWidth="1"/>
    <col min="2897" max="2897" width="17.28515625" style="82" customWidth="1"/>
    <col min="2898" max="2898" width="0" style="82" hidden="1" customWidth="1"/>
    <col min="2899" max="2899" width="6.7109375" style="82" customWidth="1"/>
    <col min="2900" max="2900" width="10.5703125" style="82" bestFit="1" customWidth="1"/>
    <col min="2901" max="2905" width="0" style="82" hidden="1" customWidth="1"/>
    <col min="2906" max="2906" width="16.85546875" style="82" customWidth="1"/>
    <col min="2907" max="2912" width="0" style="82" hidden="1" customWidth="1"/>
    <col min="2913" max="2913" width="17.7109375" style="82" customWidth="1"/>
    <col min="2914" max="2914" width="0" style="82" hidden="1" customWidth="1"/>
    <col min="2915" max="2915" width="6.7109375" style="82" customWidth="1"/>
    <col min="2916" max="2916" width="13.5703125" style="82" customWidth="1"/>
    <col min="2917" max="2921" width="0" style="82" hidden="1" customWidth="1"/>
    <col min="2922" max="2922" width="12.140625" style="82" customWidth="1"/>
    <col min="2923" max="2923" width="0" style="82" hidden="1" customWidth="1"/>
    <col min="2924" max="2924" width="5.7109375" style="82" bestFit="1" customWidth="1"/>
    <col min="2925" max="2925" width="15.140625" style="82" customWidth="1"/>
    <col min="2926" max="2926" width="0" style="82" hidden="1" customWidth="1"/>
    <col min="2927" max="3089" width="9.140625" style="82"/>
    <col min="3090" max="3090" width="44.140625" style="82" customWidth="1"/>
    <col min="3091" max="3094" width="0" style="82" hidden="1" customWidth="1"/>
    <col min="3095" max="3095" width="13.85546875" style="82" customWidth="1"/>
    <col min="3096" max="3096" width="15.5703125" style="82" customWidth="1"/>
    <col min="3097" max="3100" width="0" style="82" hidden="1" customWidth="1"/>
    <col min="3101" max="3101" width="12.85546875" style="82" customWidth="1"/>
    <col min="3102" max="3102" width="6.7109375" style="82" customWidth="1"/>
    <col min="3103" max="3103" width="15.28515625" style="82" customWidth="1"/>
    <col min="3104" max="3107" width="0" style="82" hidden="1" customWidth="1"/>
    <col min="3108" max="3108" width="13.42578125" style="82" customWidth="1"/>
    <col min="3109" max="3109" width="6.7109375" style="82" customWidth="1"/>
    <col min="3110" max="3110" width="14.42578125" style="82" customWidth="1"/>
    <col min="3111" max="3114" width="0" style="82" hidden="1" customWidth="1"/>
    <col min="3115" max="3115" width="11.85546875" style="82" customWidth="1"/>
    <col min="3116" max="3116" width="15" style="82" customWidth="1"/>
    <col min="3117" max="3120" width="0" style="82" hidden="1" customWidth="1"/>
    <col min="3121" max="3121" width="12" style="82" customWidth="1"/>
    <col min="3122" max="3122" width="6.7109375" style="82" customWidth="1"/>
    <col min="3123" max="3123" width="13.85546875" style="82" customWidth="1"/>
    <col min="3124" max="3127" width="0" style="82" hidden="1" customWidth="1"/>
    <col min="3128" max="3128" width="11.5703125" style="82" customWidth="1"/>
    <col min="3129" max="3129" width="6.7109375" style="82" customWidth="1"/>
    <col min="3130" max="3130" width="14.7109375" style="82" customWidth="1"/>
    <col min="3131" max="3134" width="0" style="82" hidden="1" customWidth="1"/>
    <col min="3135" max="3135" width="12.42578125" style="82" bestFit="1" customWidth="1"/>
    <col min="3136" max="3136" width="0" style="82" hidden="1" customWidth="1"/>
    <col min="3137" max="3137" width="5.7109375" style="82" bestFit="1" customWidth="1"/>
    <col min="3138" max="3138" width="12.42578125" style="82" bestFit="1" customWidth="1"/>
    <col min="3139" max="3143" width="0" style="82" hidden="1" customWidth="1"/>
    <col min="3144" max="3144" width="15.7109375" style="82" customWidth="1"/>
    <col min="3145" max="3145" width="0" style="82" hidden="1" customWidth="1"/>
    <col min="3146" max="3146" width="6.7109375" style="82" customWidth="1"/>
    <col min="3147" max="3147" width="12" style="82" bestFit="1" customWidth="1"/>
    <col min="3148" max="3152" width="0" style="82" hidden="1" customWidth="1"/>
    <col min="3153" max="3153" width="17.28515625" style="82" customWidth="1"/>
    <col min="3154" max="3154" width="0" style="82" hidden="1" customWidth="1"/>
    <col min="3155" max="3155" width="6.7109375" style="82" customWidth="1"/>
    <col min="3156" max="3156" width="10.5703125" style="82" bestFit="1" customWidth="1"/>
    <col min="3157" max="3161" width="0" style="82" hidden="1" customWidth="1"/>
    <col min="3162" max="3162" width="16.85546875" style="82" customWidth="1"/>
    <col min="3163" max="3168" width="0" style="82" hidden="1" customWidth="1"/>
    <col min="3169" max="3169" width="17.7109375" style="82" customWidth="1"/>
    <col min="3170" max="3170" width="0" style="82" hidden="1" customWidth="1"/>
    <col min="3171" max="3171" width="6.7109375" style="82" customWidth="1"/>
    <col min="3172" max="3172" width="13.5703125" style="82" customWidth="1"/>
    <col min="3173" max="3177" width="0" style="82" hidden="1" customWidth="1"/>
    <col min="3178" max="3178" width="12.140625" style="82" customWidth="1"/>
    <col min="3179" max="3179" width="0" style="82" hidden="1" customWidth="1"/>
    <col min="3180" max="3180" width="5.7109375" style="82" bestFit="1" customWidth="1"/>
    <col min="3181" max="3181" width="15.140625" style="82" customWidth="1"/>
    <col min="3182" max="3182" width="0" style="82" hidden="1" customWidth="1"/>
    <col min="3183" max="3345" width="9.140625" style="82"/>
    <col min="3346" max="3346" width="44.140625" style="82" customWidth="1"/>
    <col min="3347" max="3350" width="0" style="82" hidden="1" customWidth="1"/>
    <col min="3351" max="3351" width="13.85546875" style="82" customWidth="1"/>
    <col min="3352" max="3352" width="15.5703125" style="82" customWidth="1"/>
    <col min="3353" max="3356" width="0" style="82" hidden="1" customWidth="1"/>
    <col min="3357" max="3357" width="12.85546875" style="82" customWidth="1"/>
    <col min="3358" max="3358" width="6.7109375" style="82" customWidth="1"/>
    <col min="3359" max="3359" width="15.28515625" style="82" customWidth="1"/>
    <col min="3360" max="3363" width="0" style="82" hidden="1" customWidth="1"/>
    <col min="3364" max="3364" width="13.42578125" style="82" customWidth="1"/>
    <col min="3365" max="3365" width="6.7109375" style="82" customWidth="1"/>
    <col min="3366" max="3366" width="14.42578125" style="82" customWidth="1"/>
    <col min="3367" max="3370" width="0" style="82" hidden="1" customWidth="1"/>
    <col min="3371" max="3371" width="11.85546875" style="82" customWidth="1"/>
    <col min="3372" max="3372" width="15" style="82" customWidth="1"/>
    <col min="3373" max="3376" width="0" style="82" hidden="1" customWidth="1"/>
    <col min="3377" max="3377" width="12" style="82" customWidth="1"/>
    <col min="3378" max="3378" width="6.7109375" style="82" customWidth="1"/>
    <col min="3379" max="3379" width="13.85546875" style="82" customWidth="1"/>
    <col min="3380" max="3383" width="0" style="82" hidden="1" customWidth="1"/>
    <col min="3384" max="3384" width="11.5703125" style="82" customWidth="1"/>
    <col min="3385" max="3385" width="6.7109375" style="82" customWidth="1"/>
    <col min="3386" max="3386" width="14.7109375" style="82" customWidth="1"/>
    <col min="3387" max="3390" width="0" style="82" hidden="1" customWidth="1"/>
    <col min="3391" max="3391" width="12.42578125" style="82" bestFit="1" customWidth="1"/>
    <col min="3392" max="3392" width="0" style="82" hidden="1" customWidth="1"/>
    <col min="3393" max="3393" width="5.7109375" style="82" bestFit="1" customWidth="1"/>
    <col min="3394" max="3394" width="12.42578125" style="82" bestFit="1" customWidth="1"/>
    <col min="3395" max="3399" width="0" style="82" hidden="1" customWidth="1"/>
    <col min="3400" max="3400" width="15.7109375" style="82" customWidth="1"/>
    <col min="3401" max="3401" width="0" style="82" hidden="1" customWidth="1"/>
    <col min="3402" max="3402" width="6.7109375" style="82" customWidth="1"/>
    <col min="3403" max="3403" width="12" style="82" bestFit="1" customWidth="1"/>
    <col min="3404" max="3408" width="0" style="82" hidden="1" customWidth="1"/>
    <col min="3409" max="3409" width="17.28515625" style="82" customWidth="1"/>
    <col min="3410" max="3410" width="0" style="82" hidden="1" customWidth="1"/>
    <col min="3411" max="3411" width="6.7109375" style="82" customWidth="1"/>
    <col min="3412" max="3412" width="10.5703125" style="82" bestFit="1" customWidth="1"/>
    <col min="3413" max="3417" width="0" style="82" hidden="1" customWidth="1"/>
    <col min="3418" max="3418" width="16.85546875" style="82" customWidth="1"/>
    <col min="3419" max="3424" width="0" style="82" hidden="1" customWidth="1"/>
    <col min="3425" max="3425" width="17.7109375" style="82" customWidth="1"/>
    <col min="3426" max="3426" width="0" style="82" hidden="1" customWidth="1"/>
    <col min="3427" max="3427" width="6.7109375" style="82" customWidth="1"/>
    <col min="3428" max="3428" width="13.5703125" style="82" customWidth="1"/>
    <col min="3429" max="3433" width="0" style="82" hidden="1" customWidth="1"/>
    <col min="3434" max="3434" width="12.140625" style="82" customWidth="1"/>
    <col min="3435" max="3435" width="0" style="82" hidden="1" customWidth="1"/>
    <col min="3436" max="3436" width="5.7109375" style="82" bestFit="1" customWidth="1"/>
    <col min="3437" max="3437" width="15.140625" style="82" customWidth="1"/>
    <col min="3438" max="3438" width="0" style="82" hidden="1" customWidth="1"/>
    <col min="3439" max="3601" width="9.140625" style="82"/>
    <col min="3602" max="3602" width="44.140625" style="82" customWidth="1"/>
    <col min="3603" max="3606" width="0" style="82" hidden="1" customWidth="1"/>
    <col min="3607" max="3607" width="13.85546875" style="82" customWidth="1"/>
    <col min="3608" max="3608" width="15.5703125" style="82" customWidth="1"/>
    <col min="3609" max="3612" width="0" style="82" hidden="1" customWidth="1"/>
    <col min="3613" max="3613" width="12.85546875" style="82" customWidth="1"/>
    <col min="3614" max="3614" width="6.7109375" style="82" customWidth="1"/>
    <col min="3615" max="3615" width="15.28515625" style="82" customWidth="1"/>
    <col min="3616" max="3619" width="0" style="82" hidden="1" customWidth="1"/>
    <col min="3620" max="3620" width="13.42578125" style="82" customWidth="1"/>
    <col min="3621" max="3621" width="6.7109375" style="82" customWidth="1"/>
    <col min="3622" max="3622" width="14.42578125" style="82" customWidth="1"/>
    <col min="3623" max="3626" width="0" style="82" hidden="1" customWidth="1"/>
    <col min="3627" max="3627" width="11.85546875" style="82" customWidth="1"/>
    <col min="3628" max="3628" width="15" style="82" customWidth="1"/>
    <col min="3629" max="3632" width="0" style="82" hidden="1" customWidth="1"/>
    <col min="3633" max="3633" width="12" style="82" customWidth="1"/>
    <col min="3634" max="3634" width="6.7109375" style="82" customWidth="1"/>
    <col min="3635" max="3635" width="13.85546875" style="82" customWidth="1"/>
    <col min="3636" max="3639" width="0" style="82" hidden="1" customWidth="1"/>
    <col min="3640" max="3640" width="11.5703125" style="82" customWidth="1"/>
    <col min="3641" max="3641" width="6.7109375" style="82" customWidth="1"/>
    <col min="3642" max="3642" width="14.7109375" style="82" customWidth="1"/>
    <col min="3643" max="3646" width="0" style="82" hidden="1" customWidth="1"/>
    <col min="3647" max="3647" width="12.42578125" style="82" bestFit="1" customWidth="1"/>
    <col min="3648" max="3648" width="0" style="82" hidden="1" customWidth="1"/>
    <col min="3649" max="3649" width="5.7109375" style="82" bestFit="1" customWidth="1"/>
    <col min="3650" max="3650" width="12.42578125" style="82" bestFit="1" customWidth="1"/>
    <col min="3651" max="3655" width="0" style="82" hidden="1" customWidth="1"/>
    <col min="3656" max="3656" width="15.7109375" style="82" customWidth="1"/>
    <col min="3657" max="3657" width="0" style="82" hidden="1" customWidth="1"/>
    <col min="3658" max="3658" width="6.7109375" style="82" customWidth="1"/>
    <col min="3659" max="3659" width="12" style="82" bestFit="1" customWidth="1"/>
    <col min="3660" max="3664" width="0" style="82" hidden="1" customWidth="1"/>
    <col min="3665" max="3665" width="17.28515625" style="82" customWidth="1"/>
    <col min="3666" max="3666" width="0" style="82" hidden="1" customWidth="1"/>
    <col min="3667" max="3667" width="6.7109375" style="82" customWidth="1"/>
    <col min="3668" max="3668" width="10.5703125" style="82" bestFit="1" customWidth="1"/>
    <col min="3669" max="3673" width="0" style="82" hidden="1" customWidth="1"/>
    <col min="3674" max="3674" width="16.85546875" style="82" customWidth="1"/>
    <col min="3675" max="3680" width="0" style="82" hidden="1" customWidth="1"/>
    <col min="3681" max="3681" width="17.7109375" style="82" customWidth="1"/>
    <col min="3682" max="3682" width="0" style="82" hidden="1" customWidth="1"/>
    <col min="3683" max="3683" width="6.7109375" style="82" customWidth="1"/>
    <col min="3684" max="3684" width="13.5703125" style="82" customWidth="1"/>
    <col min="3685" max="3689" width="0" style="82" hidden="1" customWidth="1"/>
    <col min="3690" max="3690" width="12.140625" style="82" customWidth="1"/>
    <col min="3691" max="3691" width="0" style="82" hidden="1" customWidth="1"/>
    <col min="3692" max="3692" width="5.7109375" style="82" bestFit="1" customWidth="1"/>
    <col min="3693" max="3693" width="15.140625" style="82" customWidth="1"/>
    <col min="3694" max="3694" width="0" style="82" hidden="1" customWidth="1"/>
    <col min="3695" max="3857" width="9.140625" style="82"/>
    <col min="3858" max="3858" width="44.140625" style="82" customWidth="1"/>
    <col min="3859" max="3862" width="0" style="82" hidden="1" customWidth="1"/>
    <col min="3863" max="3863" width="13.85546875" style="82" customWidth="1"/>
    <col min="3864" max="3864" width="15.5703125" style="82" customWidth="1"/>
    <col min="3865" max="3868" width="0" style="82" hidden="1" customWidth="1"/>
    <col min="3869" max="3869" width="12.85546875" style="82" customWidth="1"/>
    <col min="3870" max="3870" width="6.7109375" style="82" customWidth="1"/>
    <col min="3871" max="3871" width="15.28515625" style="82" customWidth="1"/>
    <col min="3872" max="3875" width="0" style="82" hidden="1" customWidth="1"/>
    <col min="3876" max="3876" width="13.42578125" style="82" customWidth="1"/>
    <col min="3877" max="3877" width="6.7109375" style="82" customWidth="1"/>
    <col min="3878" max="3878" width="14.42578125" style="82" customWidth="1"/>
    <col min="3879" max="3882" width="0" style="82" hidden="1" customWidth="1"/>
    <col min="3883" max="3883" width="11.85546875" style="82" customWidth="1"/>
    <col min="3884" max="3884" width="15" style="82" customWidth="1"/>
    <col min="3885" max="3888" width="0" style="82" hidden="1" customWidth="1"/>
    <col min="3889" max="3889" width="12" style="82" customWidth="1"/>
    <col min="3890" max="3890" width="6.7109375" style="82" customWidth="1"/>
    <col min="3891" max="3891" width="13.85546875" style="82" customWidth="1"/>
    <col min="3892" max="3895" width="0" style="82" hidden="1" customWidth="1"/>
    <col min="3896" max="3896" width="11.5703125" style="82" customWidth="1"/>
    <col min="3897" max="3897" width="6.7109375" style="82" customWidth="1"/>
    <col min="3898" max="3898" width="14.7109375" style="82" customWidth="1"/>
    <col min="3899" max="3902" width="0" style="82" hidden="1" customWidth="1"/>
    <col min="3903" max="3903" width="12.42578125" style="82" bestFit="1" customWidth="1"/>
    <col min="3904" max="3904" width="0" style="82" hidden="1" customWidth="1"/>
    <col min="3905" max="3905" width="5.7109375" style="82" bestFit="1" customWidth="1"/>
    <col min="3906" max="3906" width="12.42578125" style="82" bestFit="1" customWidth="1"/>
    <col min="3907" max="3911" width="0" style="82" hidden="1" customWidth="1"/>
    <col min="3912" max="3912" width="15.7109375" style="82" customWidth="1"/>
    <col min="3913" max="3913" width="0" style="82" hidden="1" customWidth="1"/>
    <col min="3914" max="3914" width="6.7109375" style="82" customWidth="1"/>
    <col min="3915" max="3915" width="12" style="82" bestFit="1" customWidth="1"/>
    <col min="3916" max="3920" width="0" style="82" hidden="1" customWidth="1"/>
    <col min="3921" max="3921" width="17.28515625" style="82" customWidth="1"/>
    <col min="3922" max="3922" width="0" style="82" hidden="1" customWidth="1"/>
    <col min="3923" max="3923" width="6.7109375" style="82" customWidth="1"/>
    <col min="3924" max="3924" width="10.5703125" style="82" bestFit="1" customWidth="1"/>
    <col min="3925" max="3929" width="0" style="82" hidden="1" customWidth="1"/>
    <col min="3930" max="3930" width="16.85546875" style="82" customWidth="1"/>
    <col min="3931" max="3936" width="0" style="82" hidden="1" customWidth="1"/>
    <col min="3937" max="3937" width="17.7109375" style="82" customWidth="1"/>
    <col min="3938" max="3938" width="0" style="82" hidden="1" customWidth="1"/>
    <col min="3939" max="3939" width="6.7109375" style="82" customWidth="1"/>
    <col min="3940" max="3940" width="13.5703125" style="82" customWidth="1"/>
    <col min="3941" max="3945" width="0" style="82" hidden="1" customWidth="1"/>
    <col min="3946" max="3946" width="12.140625" style="82" customWidth="1"/>
    <col min="3947" max="3947" width="0" style="82" hidden="1" customWidth="1"/>
    <col min="3948" max="3948" width="5.7109375" style="82" bestFit="1" customWidth="1"/>
    <col min="3949" max="3949" width="15.140625" style="82" customWidth="1"/>
    <col min="3950" max="3950" width="0" style="82" hidden="1" customWidth="1"/>
    <col min="3951" max="4113" width="9.140625" style="82"/>
    <col min="4114" max="4114" width="44.140625" style="82" customWidth="1"/>
    <col min="4115" max="4118" width="0" style="82" hidden="1" customWidth="1"/>
    <col min="4119" max="4119" width="13.85546875" style="82" customWidth="1"/>
    <col min="4120" max="4120" width="15.5703125" style="82" customWidth="1"/>
    <col min="4121" max="4124" width="0" style="82" hidden="1" customWidth="1"/>
    <col min="4125" max="4125" width="12.85546875" style="82" customWidth="1"/>
    <col min="4126" max="4126" width="6.7109375" style="82" customWidth="1"/>
    <col min="4127" max="4127" width="15.28515625" style="82" customWidth="1"/>
    <col min="4128" max="4131" width="0" style="82" hidden="1" customWidth="1"/>
    <col min="4132" max="4132" width="13.42578125" style="82" customWidth="1"/>
    <col min="4133" max="4133" width="6.7109375" style="82" customWidth="1"/>
    <col min="4134" max="4134" width="14.42578125" style="82" customWidth="1"/>
    <col min="4135" max="4138" width="0" style="82" hidden="1" customWidth="1"/>
    <col min="4139" max="4139" width="11.85546875" style="82" customWidth="1"/>
    <col min="4140" max="4140" width="15" style="82" customWidth="1"/>
    <col min="4141" max="4144" width="0" style="82" hidden="1" customWidth="1"/>
    <col min="4145" max="4145" width="12" style="82" customWidth="1"/>
    <col min="4146" max="4146" width="6.7109375" style="82" customWidth="1"/>
    <col min="4147" max="4147" width="13.85546875" style="82" customWidth="1"/>
    <col min="4148" max="4151" width="0" style="82" hidden="1" customWidth="1"/>
    <col min="4152" max="4152" width="11.5703125" style="82" customWidth="1"/>
    <col min="4153" max="4153" width="6.7109375" style="82" customWidth="1"/>
    <col min="4154" max="4154" width="14.7109375" style="82" customWidth="1"/>
    <col min="4155" max="4158" width="0" style="82" hidden="1" customWidth="1"/>
    <col min="4159" max="4159" width="12.42578125" style="82" bestFit="1" customWidth="1"/>
    <col min="4160" max="4160" width="0" style="82" hidden="1" customWidth="1"/>
    <col min="4161" max="4161" width="5.7109375" style="82" bestFit="1" customWidth="1"/>
    <col min="4162" max="4162" width="12.42578125" style="82" bestFit="1" customWidth="1"/>
    <col min="4163" max="4167" width="0" style="82" hidden="1" customWidth="1"/>
    <col min="4168" max="4168" width="15.7109375" style="82" customWidth="1"/>
    <col min="4169" max="4169" width="0" style="82" hidden="1" customWidth="1"/>
    <col min="4170" max="4170" width="6.7109375" style="82" customWidth="1"/>
    <col min="4171" max="4171" width="12" style="82" bestFit="1" customWidth="1"/>
    <col min="4172" max="4176" width="0" style="82" hidden="1" customWidth="1"/>
    <col min="4177" max="4177" width="17.28515625" style="82" customWidth="1"/>
    <col min="4178" max="4178" width="0" style="82" hidden="1" customWidth="1"/>
    <col min="4179" max="4179" width="6.7109375" style="82" customWidth="1"/>
    <col min="4180" max="4180" width="10.5703125" style="82" bestFit="1" customWidth="1"/>
    <col min="4181" max="4185" width="0" style="82" hidden="1" customWidth="1"/>
    <col min="4186" max="4186" width="16.85546875" style="82" customWidth="1"/>
    <col min="4187" max="4192" width="0" style="82" hidden="1" customWidth="1"/>
    <col min="4193" max="4193" width="17.7109375" style="82" customWidth="1"/>
    <col min="4194" max="4194" width="0" style="82" hidden="1" customWidth="1"/>
    <col min="4195" max="4195" width="6.7109375" style="82" customWidth="1"/>
    <col min="4196" max="4196" width="13.5703125" style="82" customWidth="1"/>
    <col min="4197" max="4201" width="0" style="82" hidden="1" customWidth="1"/>
    <col min="4202" max="4202" width="12.140625" style="82" customWidth="1"/>
    <col min="4203" max="4203" width="0" style="82" hidden="1" customWidth="1"/>
    <col min="4204" max="4204" width="5.7109375" style="82" bestFit="1" customWidth="1"/>
    <col min="4205" max="4205" width="15.140625" style="82" customWidth="1"/>
    <col min="4206" max="4206" width="0" style="82" hidden="1" customWidth="1"/>
    <col min="4207" max="4369" width="9.140625" style="82"/>
    <col min="4370" max="4370" width="44.140625" style="82" customWidth="1"/>
    <col min="4371" max="4374" width="0" style="82" hidden="1" customWidth="1"/>
    <col min="4375" max="4375" width="13.85546875" style="82" customWidth="1"/>
    <col min="4376" max="4376" width="15.5703125" style="82" customWidth="1"/>
    <col min="4377" max="4380" width="0" style="82" hidden="1" customWidth="1"/>
    <col min="4381" max="4381" width="12.85546875" style="82" customWidth="1"/>
    <col min="4382" max="4382" width="6.7109375" style="82" customWidth="1"/>
    <col min="4383" max="4383" width="15.28515625" style="82" customWidth="1"/>
    <col min="4384" max="4387" width="0" style="82" hidden="1" customWidth="1"/>
    <col min="4388" max="4388" width="13.42578125" style="82" customWidth="1"/>
    <col min="4389" max="4389" width="6.7109375" style="82" customWidth="1"/>
    <col min="4390" max="4390" width="14.42578125" style="82" customWidth="1"/>
    <col min="4391" max="4394" width="0" style="82" hidden="1" customWidth="1"/>
    <col min="4395" max="4395" width="11.85546875" style="82" customWidth="1"/>
    <col min="4396" max="4396" width="15" style="82" customWidth="1"/>
    <col min="4397" max="4400" width="0" style="82" hidden="1" customWidth="1"/>
    <col min="4401" max="4401" width="12" style="82" customWidth="1"/>
    <col min="4402" max="4402" width="6.7109375" style="82" customWidth="1"/>
    <col min="4403" max="4403" width="13.85546875" style="82" customWidth="1"/>
    <col min="4404" max="4407" width="0" style="82" hidden="1" customWidth="1"/>
    <col min="4408" max="4408" width="11.5703125" style="82" customWidth="1"/>
    <col min="4409" max="4409" width="6.7109375" style="82" customWidth="1"/>
    <col min="4410" max="4410" width="14.7109375" style="82" customWidth="1"/>
    <col min="4411" max="4414" width="0" style="82" hidden="1" customWidth="1"/>
    <col min="4415" max="4415" width="12.42578125" style="82" bestFit="1" customWidth="1"/>
    <col min="4416" max="4416" width="0" style="82" hidden="1" customWidth="1"/>
    <col min="4417" max="4417" width="5.7109375" style="82" bestFit="1" customWidth="1"/>
    <col min="4418" max="4418" width="12.42578125" style="82" bestFit="1" customWidth="1"/>
    <col min="4419" max="4423" width="0" style="82" hidden="1" customWidth="1"/>
    <col min="4424" max="4424" width="15.7109375" style="82" customWidth="1"/>
    <col min="4425" max="4425" width="0" style="82" hidden="1" customWidth="1"/>
    <col min="4426" max="4426" width="6.7109375" style="82" customWidth="1"/>
    <col min="4427" max="4427" width="12" style="82" bestFit="1" customWidth="1"/>
    <col min="4428" max="4432" width="0" style="82" hidden="1" customWidth="1"/>
    <col min="4433" max="4433" width="17.28515625" style="82" customWidth="1"/>
    <col min="4434" max="4434" width="0" style="82" hidden="1" customWidth="1"/>
    <col min="4435" max="4435" width="6.7109375" style="82" customWidth="1"/>
    <col min="4436" max="4436" width="10.5703125" style="82" bestFit="1" customWidth="1"/>
    <col min="4437" max="4441" width="0" style="82" hidden="1" customWidth="1"/>
    <col min="4442" max="4442" width="16.85546875" style="82" customWidth="1"/>
    <col min="4443" max="4448" width="0" style="82" hidden="1" customWidth="1"/>
    <col min="4449" max="4449" width="17.7109375" style="82" customWidth="1"/>
    <col min="4450" max="4450" width="0" style="82" hidden="1" customWidth="1"/>
    <col min="4451" max="4451" width="6.7109375" style="82" customWidth="1"/>
    <col min="4452" max="4452" width="13.5703125" style="82" customWidth="1"/>
    <col min="4453" max="4457" width="0" style="82" hidden="1" customWidth="1"/>
    <col min="4458" max="4458" width="12.140625" style="82" customWidth="1"/>
    <col min="4459" max="4459" width="0" style="82" hidden="1" customWidth="1"/>
    <col min="4460" max="4460" width="5.7109375" style="82" bestFit="1" customWidth="1"/>
    <col min="4461" max="4461" width="15.140625" style="82" customWidth="1"/>
    <col min="4462" max="4462" width="0" style="82" hidden="1" customWidth="1"/>
    <col min="4463" max="4625" width="9.140625" style="82"/>
    <col min="4626" max="4626" width="44.140625" style="82" customWidth="1"/>
    <col min="4627" max="4630" width="0" style="82" hidden="1" customWidth="1"/>
    <col min="4631" max="4631" width="13.85546875" style="82" customWidth="1"/>
    <col min="4632" max="4632" width="15.5703125" style="82" customWidth="1"/>
    <col min="4633" max="4636" width="0" style="82" hidden="1" customWidth="1"/>
    <col min="4637" max="4637" width="12.85546875" style="82" customWidth="1"/>
    <col min="4638" max="4638" width="6.7109375" style="82" customWidth="1"/>
    <col min="4639" max="4639" width="15.28515625" style="82" customWidth="1"/>
    <col min="4640" max="4643" width="0" style="82" hidden="1" customWidth="1"/>
    <col min="4644" max="4644" width="13.42578125" style="82" customWidth="1"/>
    <col min="4645" max="4645" width="6.7109375" style="82" customWidth="1"/>
    <col min="4646" max="4646" width="14.42578125" style="82" customWidth="1"/>
    <col min="4647" max="4650" width="0" style="82" hidden="1" customWidth="1"/>
    <col min="4651" max="4651" width="11.85546875" style="82" customWidth="1"/>
    <col min="4652" max="4652" width="15" style="82" customWidth="1"/>
    <col min="4653" max="4656" width="0" style="82" hidden="1" customWidth="1"/>
    <col min="4657" max="4657" width="12" style="82" customWidth="1"/>
    <col min="4658" max="4658" width="6.7109375" style="82" customWidth="1"/>
    <col min="4659" max="4659" width="13.85546875" style="82" customWidth="1"/>
    <col min="4660" max="4663" width="0" style="82" hidden="1" customWidth="1"/>
    <col min="4664" max="4664" width="11.5703125" style="82" customWidth="1"/>
    <col min="4665" max="4665" width="6.7109375" style="82" customWidth="1"/>
    <col min="4666" max="4666" width="14.7109375" style="82" customWidth="1"/>
    <col min="4667" max="4670" width="0" style="82" hidden="1" customWidth="1"/>
    <col min="4671" max="4671" width="12.42578125" style="82" bestFit="1" customWidth="1"/>
    <col min="4672" max="4672" width="0" style="82" hidden="1" customWidth="1"/>
    <col min="4673" max="4673" width="5.7109375" style="82" bestFit="1" customWidth="1"/>
    <col min="4674" max="4674" width="12.42578125" style="82" bestFit="1" customWidth="1"/>
    <col min="4675" max="4679" width="0" style="82" hidden="1" customWidth="1"/>
    <col min="4680" max="4680" width="15.7109375" style="82" customWidth="1"/>
    <col min="4681" max="4681" width="0" style="82" hidden="1" customWidth="1"/>
    <col min="4682" max="4682" width="6.7109375" style="82" customWidth="1"/>
    <col min="4683" max="4683" width="12" style="82" bestFit="1" customWidth="1"/>
    <col min="4684" max="4688" width="0" style="82" hidden="1" customWidth="1"/>
    <col min="4689" max="4689" width="17.28515625" style="82" customWidth="1"/>
    <col min="4690" max="4690" width="0" style="82" hidden="1" customWidth="1"/>
    <col min="4691" max="4691" width="6.7109375" style="82" customWidth="1"/>
    <col min="4692" max="4692" width="10.5703125" style="82" bestFit="1" customWidth="1"/>
    <col min="4693" max="4697" width="0" style="82" hidden="1" customWidth="1"/>
    <col min="4698" max="4698" width="16.85546875" style="82" customWidth="1"/>
    <col min="4699" max="4704" width="0" style="82" hidden="1" customWidth="1"/>
    <col min="4705" max="4705" width="17.7109375" style="82" customWidth="1"/>
    <col min="4706" max="4706" width="0" style="82" hidden="1" customWidth="1"/>
    <col min="4707" max="4707" width="6.7109375" style="82" customWidth="1"/>
    <col min="4708" max="4708" width="13.5703125" style="82" customWidth="1"/>
    <col min="4709" max="4713" width="0" style="82" hidden="1" customWidth="1"/>
    <col min="4714" max="4714" width="12.140625" style="82" customWidth="1"/>
    <col min="4715" max="4715" width="0" style="82" hidden="1" customWidth="1"/>
    <col min="4716" max="4716" width="5.7109375" style="82" bestFit="1" customWidth="1"/>
    <col min="4717" max="4717" width="15.140625" style="82" customWidth="1"/>
    <col min="4718" max="4718" width="0" style="82" hidden="1" customWidth="1"/>
    <col min="4719" max="4881" width="9.140625" style="82"/>
    <col min="4882" max="4882" width="44.140625" style="82" customWidth="1"/>
    <col min="4883" max="4886" width="0" style="82" hidden="1" customWidth="1"/>
    <col min="4887" max="4887" width="13.85546875" style="82" customWidth="1"/>
    <col min="4888" max="4888" width="15.5703125" style="82" customWidth="1"/>
    <col min="4889" max="4892" width="0" style="82" hidden="1" customWidth="1"/>
    <col min="4893" max="4893" width="12.85546875" style="82" customWidth="1"/>
    <col min="4894" max="4894" width="6.7109375" style="82" customWidth="1"/>
    <col min="4895" max="4895" width="15.28515625" style="82" customWidth="1"/>
    <col min="4896" max="4899" width="0" style="82" hidden="1" customWidth="1"/>
    <col min="4900" max="4900" width="13.42578125" style="82" customWidth="1"/>
    <col min="4901" max="4901" width="6.7109375" style="82" customWidth="1"/>
    <col min="4902" max="4902" width="14.42578125" style="82" customWidth="1"/>
    <col min="4903" max="4906" width="0" style="82" hidden="1" customWidth="1"/>
    <col min="4907" max="4907" width="11.85546875" style="82" customWidth="1"/>
    <col min="4908" max="4908" width="15" style="82" customWidth="1"/>
    <col min="4909" max="4912" width="0" style="82" hidden="1" customWidth="1"/>
    <col min="4913" max="4913" width="12" style="82" customWidth="1"/>
    <col min="4914" max="4914" width="6.7109375" style="82" customWidth="1"/>
    <col min="4915" max="4915" width="13.85546875" style="82" customWidth="1"/>
    <col min="4916" max="4919" width="0" style="82" hidden="1" customWidth="1"/>
    <col min="4920" max="4920" width="11.5703125" style="82" customWidth="1"/>
    <col min="4921" max="4921" width="6.7109375" style="82" customWidth="1"/>
    <col min="4922" max="4922" width="14.7109375" style="82" customWidth="1"/>
    <col min="4923" max="4926" width="0" style="82" hidden="1" customWidth="1"/>
    <col min="4927" max="4927" width="12.42578125" style="82" bestFit="1" customWidth="1"/>
    <col min="4928" max="4928" width="0" style="82" hidden="1" customWidth="1"/>
    <col min="4929" max="4929" width="5.7109375" style="82" bestFit="1" customWidth="1"/>
    <col min="4930" max="4930" width="12.42578125" style="82" bestFit="1" customWidth="1"/>
    <col min="4931" max="4935" width="0" style="82" hidden="1" customWidth="1"/>
    <col min="4936" max="4936" width="15.7109375" style="82" customWidth="1"/>
    <col min="4937" max="4937" width="0" style="82" hidden="1" customWidth="1"/>
    <col min="4938" max="4938" width="6.7109375" style="82" customWidth="1"/>
    <col min="4939" max="4939" width="12" style="82" bestFit="1" customWidth="1"/>
    <col min="4940" max="4944" width="0" style="82" hidden="1" customWidth="1"/>
    <col min="4945" max="4945" width="17.28515625" style="82" customWidth="1"/>
    <col min="4946" max="4946" width="0" style="82" hidden="1" customWidth="1"/>
    <col min="4947" max="4947" width="6.7109375" style="82" customWidth="1"/>
    <col min="4948" max="4948" width="10.5703125" style="82" bestFit="1" customWidth="1"/>
    <col min="4949" max="4953" width="0" style="82" hidden="1" customWidth="1"/>
    <col min="4954" max="4954" width="16.85546875" style="82" customWidth="1"/>
    <col min="4955" max="4960" width="0" style="82" hidden="1" customWidth="1"/>
    <col min="4961" max="4961" width="17.7109375" style="82" customWidth="1"/>
    <col min="4962" max="4962" width="0" style="82" hidden="1" customWidth="1"/>
    <col min="4963" max="4963" width="6.7109375" style="82" customWidth="1"/>
    <col min="4964" max="4964" width="13.5703125" style="82" customWidth="1"/>
    <col min="4965" max="4969" width="0" style="82" hidden="1" customWidth="1"/>
    <col min="4970" max="4970" width="12.140625" style="82" customWidth="1"/>
    <col min="4971" max="4971" width="0" style="82" hidden="1" customWidth="1"/>
    <col min="4972" max="4972" width="5.7109375" style="82" bestFit="1" customWidth="1"/>
    <col min="4973" max="4973" width="15.140625" style="82" customWidth="1"/>
    <col min="4974" max="4974" width="0" style="82" hidden="1" customWidth="1"/>
    <col min="4975" max="5137" width="9.140625" style="82"/>
    <col min="5138" max="5138" width="44.140625" style="82" customWidth="1"/>
    <col min="5139" max="5142" width="0" style="82" hidden="1" customWidth="1"/>
    <col min="5143" max="5143" width="13.85546875" style="82" customWidth="1"/>
    <col min="5144" max="5144" width="15.5703125" style="82" customWidth="1"/>
    <col min="5145" max="5148" width="0" style="82" hidden="1" customWidth="1"/>
    <col min="5149" max="5149" width="12.85546875" style="82" customWidth="1"/>
    <col min="5150" max="5150" width="6.7109375" style="82" customWidth="1"/>
    <col min="5151" max="5151" width="15.28515625" style="82" customWidth="1"/>
    <col min="5152" max="5155" width="0" style="82" hidden="1" customWidth="1"/>
    <col min="5156" max="5156" width="13.42578125" style="82" customWidth="1"/>
    <col min="5157" max="5157" width="6.7109375" style="82" customWidth="1"/>
    <col min="5158" max="5158" width="14.42578125" style="82" customWidth="1"/>
    <col min="5159" max="5162" width="0" style="82" hidden="1" customWidth="1"/>
    <col min="5163" max="5163" width="11.85546875" style="82" customWidth="1"/>
    <col min="5164" max="5164" width="15" style="82" customWidth="1"/>
    <col min="5165" max="5168" width="0" style="82" hidden="1" customWidth="1"/>
    <col min="5169" max="5169" width="12" style="82" customWidth="1"/>
    <col min="5170" max="5170" width="6.7109375" style="82" customWidth="1"/>
    <col min="5171" max="5171" width="13.85546875" style="82" customWidth="1"/>
    <col min="5172" max="5175" width="0" style="82" hidden="1" customWidth="1"/>
    <col min="5176" max="5176" width="11.5703125" style="82" customWidth="1"/>
    <col min="5177" max="5177" width="6.7109375" style="82" customWidth="1"/>
    <col min="5178" max="5178" width="14.7109375" style="82" customWidth="1"/>
    <col min="5179" max="5182" width="0" style="82" hidden="1" customWidth="1"/>
    <col min="5183" max="5183" width="12.42578125" style="82" bestFit="1" customWidth="1"/>
    <col min="5184" max="5184" width="0" style="82" hidden="1" customWidth="1"/>
    <col min="5185" max="5185" width="5.7109375" style="82" bestFit="1" customWidth="1"/>
    <col min="5186" max="5186" width="12.42578125" style="82" bestFit="1" customWidth="1"/>
    <col min="5187" max="5191" width="0" style="82" hidden="1" customWidth="1"/>
    <col min="5192" max="5192" width="15.7109375" style="82" customWidth="1"/>
    <col min="5193" max="5193" width="0" style="82" hidden="1" customWidth="1"/>
    <col min="5194" max="5194" width="6.7109375" style="82" customWidth="1"/>
    <col min="5195" max="5195" width="12" style="82" bestFit="1" customWidth="1"/>
    <col min="5196" max="5200" width="0" style="82" hidden="1" customWidth="1"/>
    <col min="5201" max="5201" width="17.28515625" style="82" customWidth="1"/>
    <col min="5202" max="5202" width="0" style="82" hidden="1" customWidth="1"/>
    <col min="5203" max="5203" width="6.7109375" style="82" customWidth="1"/>
    <col min="5204" max="5204" width="10.5703125" style="82" bestFit="1" customWidth="1"/>
    <col min="5205" max="5209" width="0" style="82" hidden="1" customWidth="1"/>
    <col min="5210" max="5210" width="16.85546875" style="82" customWidth="1"/>
    <col min="5211" max="5216" width="0" style="82" hidden="1" customWidth="1"/>
    <col min="5217" max="5217" width="17.7109375" style="82" customWidth="1"/>
    <col min="5218" max="5218" width="0" style="82" hidden="1" customWidth="1"/>
    <col min="5219" max="5219" width="6.7109375" style="82" customWidth="1"/>
    <col min="5220" max="5220" width="13.5703125" style="82" customWidth="1"/>
    <col min="5221" max="5225" width="0" style="82" hidden="1" customWidth="1"/>
    <col min="5226" max="5226" width="12.140625" style="82" customWidth="1"/>
    <col min="5227" max="5227" width="0" style="82" hidden="1" customWidth="1"/>
    <col min="5228" max="5228" width="5.7109375" style="82" bestFit="1" customWidth="1"/>
    <col min="5229" max="5229" width="15.140625" style="82" customWidth="1"/>
    <col min="5230" max="5230" width="0" style="82" hidden="1" customWidth="1"/>
    <col min="5231" max="5393" width="9.140625" style="82"/>
    <col min="5394" max="5394" width="44.140625" style="82" customWidth="1"/>
    <col min="5395" max="5398" width="0" style="82" hidden="1" customWidth="1"/>
    <col min="5399" max="5399" width="13.85546875" style="82" customWidth="1"/>
    <col min="5400" max="5400" width="15.5703125" style="82" customWidth="1"/>
    <col min="5401" max="5404" width="0" style="82" hidden="1" customWidth="1"/>
    <col min="5405" max="5405" width="12.85546875" style="82" customWidth="1"/>
    <col min="5406" max="5406" width="6.7109375" style="82" customWidth="1"/>
    <col min="5407" max="5407" width="15.28515625" style="82" customWidth="1"/>
    <col min="5408" max="5411" width="0" style="82" hidden="1" customWidth="1"/>
    <col min="5412" max="5412" width="13.42578125" style="82" customWidth="1"/>
    <col min="5413" max="5413" width="6.7109375" style="82" customWidth="1"/>
    <col min="5414" max="5414" width="14.42578125" style="82" customWidth="1"/>
    <col min="5415" max="5418" width="0" style="82" hidden="1" customWidth="1"/>
    <col min="5419" max="5419" width="11.85546875" style="82" customWidth="1"/>
    <col min="5420" max="5420" width="15" style="82" customWidth="1"/>
    <col min="5421" max="5424" width="0" style="82" hidden="1" customWidth="1"/>
    <col min="5425" max="5425" width="12" style="82" customWidth="1"/>
    <col min="5426" max="5426" width="6.7109375" style="82" customWidth="1"/>
    <col min="5427" max="5427" width="13.85546875" style="82" customWidth="1"/>
    <col min="5428" max="5431" width="0" style="82" hidden="1" customWidth="1"/>
    <col min="5432" max="5432" width="11.5703125" style="82" customWidth="1"/>
    <col min="5433" max="5433" width="6.7109375" style="82" customWidth="1"/>
    <col min="5434" max="5434" width="14.7109375" style="82" customWidth="1"/>
    <col min="5435" max="5438" width="0" style="82" hidden="1" customWidth="1"/>
    <col min="5439" max="5439" width="12.42578125" style="82" bestFit="1" customWidth="1"/>
    <col min="5440" max="5440" width="0" style="82" hidden="1" customWidth="1"/>
    <col min="5441" max="5441" width="5.7109375" style="82" bestFit="1" customWidth="1"/>
    <col min="5442" max="5442" width="12.42578125" style="82" bestFit="1" customWidth="1"/>
    <col min="5443" max="5447" width="0" style="82" hidden="1" customWidth="1"/>
    <col min="5448" max="5448" width="15.7109375" style="82" customWidth="1"/>
    <col min="5449" max="5449" width="0" style="82" hidden="1" customWidth="1"/>
    <col min="5450" max="5450" width="6.7109375" style="82" customWidth="1"/>
    <col min="5451" max="5451" width="12" style="82" bestFit="1" customWidth="1"/>
    <col min="5452" max="5456" width="0" style="82" hidden="1" customWidth="1"/>
    <col min="5457" max="5457" width="17.28515625" style="82" customWidth="1"/>
    <col min="5458" max="5458" width="0" style="82" hidden="1" customWidth="1"/>
    <col min="5459" max="5459" width="6.7109375" style="82" customWidth="1"/>
    <col min="5460" max="5460" width="10.5703125" style="82" bestFit="1" customWidth="1"/>
    <col min="5461" max="5465" width="0" style="82" hidden="1" customWidth="1"/>
    <col min="5466" max="5466" width="16.85546875" style="82" customWidth="1"/>
    <col min="5467" max="5472" width="0" style="82" hidden="1" customWidth="1"/>
    <col min="5473" max="5473" width="17.7109375" style="82" customWidth="1"/>
    <col min="5474" max="5474" width="0" style="82" hidden="1" customWidth="1"/>
    <col min="5475" max="5475" width="6.7109375" style="82" customWidth="1"/>
    <col min="5476" max="5476" width="13.5703125" style="82" customWidth="1"/>
    <col min="5477" max="5481" width="0" style="82" hidden="1" customWidth="1"/>
    <col min="5482" max="5482" width="12.140625" style="82" customWidth="1"/>
    <col min="5483" max="5483" width="0" style="82" hidden="1" customWidth="1"/>
    <col min="5484" max="5484" width="5.7109375" style="82" bestFit="1" customWidth="1"/>
    <col min="5485" max="5485" width="15.140625" style="82" customWidth="1"/>
    <col min="5486" max="5486" width="0" style="82" hidden="1" customWidth="1"/>
    <col min="5487" max="5649" width="9.140625" style="82"/>
    <col min="5650" max="5650" width="44.140625" style="82" customWidth="1"/>
    <col min="5651" max="5654" width="0" style="82" hidden="1" customWidth="1"/>
    <col min="5655" max="5655" width="13.85546875" style="82" customWidth="1"/>
    <col min="5656" max="5656" width="15.5703125" style="82" customWidth="1"/>
    <col min="5657" max="5660" width="0" style="82" hidden="1" customWidth="1"/>
    <col min="5661" max="5661" width="12.85546875" style="82" customWidth="1"/>
    <col min="5662" max="5662" width="6.7109375" style="82" customWidth="1"/>
    <col min="5663" max="5663" width="15.28515625" style="82" customWidth="1"/>
    <col min="5664" max="5667" width="0" style="82" hidden="1" customWidth="1"/>
    <col min="5668" max="5668" width="13.42578125" style="82" customWidth="1"/>
    <col min="5669" max="5669" width="6.7109375" style="82" customWidth="1"/>
    <col min="5670" max="5670" width="14.42578125" style="82" customWidth="1"/>
    <col min="5671" max="5674" width="0" style="82" hidden="1" customWidth="1"/>
    <col min="5675" max="5675" width="11.85546875" style="82" customWidth="1"/>
    <col min="5676" max="5676" width="15" style="82" customWidth="1"/>
    <col min="5677" max="5680" width="0" style="82" hidden="1" customWidth="1"/>
    <col min="5681" max="5681" width="12" style="82" customWidth="1"/>
    <col min="5682" max="5682" width="6.7109375" style="82" customWidth="1"/>
    <col min="5683" max="5683" width="13.85546875" style="82" customWidth="1"/>
    <col min="5684" max="5687" width="0" style="82" hidden="1" customWidth="1"/>
    <col min="5688" max="5688" width="11.5703125" style="82" customWidth="1"/>
    <col min="5689" max="5689" width="6.7109375" style="82" customWidth="1"/>
    <col min="5690" max="5690" width="14.7109375" style="82" customWidth="1"/>
    <col min="5691" max="5694" width="0" style="82" hidden="1" customWidth="1"/>
    <col min="5695" max="5695" width="12.42578125" style="82" bestFit="1" customWidth="1"/>
    <col min="5696" max="5696" width="0" style="82" hidden="1" customWidth="1"/>
    <col min="5697" max="5697" width="5.7109375" style="82" bestFit="1" customWidth="1"/>
    <col min="5698" max="5698" width="12.42578125" style="82" bestFit="1" customWidth="1"/>
    <col min="5699" max="5703" width="0" style="82" hidden="1" customWidth="1"/>
    <col min="5704" max="5704" width="15.7109375" style="82" customWidth="1"/>
    <col min="5705" max="5705" width="0" style="82" hidden="1" customWidth="1"/>
    <col min="5706" max="5706" width="6.7109375" style="82" customWidth="1"/>
    <col min="5707" max="5707" width="12" style="82" bestFit="1" customWidth="1"/>
    <col min="5708" max="5712" width="0" style="82" hidden="1" customWidth="1"/>
    <col min="5713" max="5713" width="17.28515625" style="82" customWidth="1"/>
    <col min="5714" max="5714" width="0" style="82" hidden="1" customWidth="1"/>
    <col min="5715" max="5715" width="6.7109375" style="82" customWidth="1"/>
    <col min="5716" max="5716" width="10.5703125" style="82" bestFit="1" customWidth="1"/>
    <col min="5717" max="5721" width="0" style="82" hidden="1" customWidth="1"/>
    <col min="5722" max="5722" width="16.85546875" style="82" customWidth="1"/>
    <col min="5723" max="5728" width="0" style="82" hidden="1" customWidth="1"/>
    <col min="5729" max="5729" width="17.7109375" style="82" customWidth="1"/>
    <col min="5730" max="5730" width="0" style="82" hidden="1" customWidth="1"/>
    <col min="5731" max="5731" width="6.7109375" style="82" customWidth="1"/>
    <col min="5732" max="5732" width="13.5703125" style="82" customWidth="1"/>
    <col min="5733" max="5737" width="0" style="82" hidden="1" customWidth="1"/>
    <col min="5738" max="5738" width="12.140625" style="82" customWidth="1"/>
    <col min="5739" max="5739" width="0" style="82" hidden="1" customWidth="1"/>
    <col min="5740" max="5740" width="5.7109375" style="82" bestFit="1" customWidth="1"/>
    <col min="5741" max="5741" width="15.140625" style="82" customWidth="1"/>
    <col min="5742" max="5742" width="0" style="82" hidden="1" customWidth="1"/>
    <col min="5743" max="5905" width="9.140625" style="82"/>
    <col min="5906" max="5906" width="44.140625" style="82" customWidth="1"/>
    <col min="5907" max="5910" width="0" style="82" hidden="1" customWidth="1"/>
    <col min="5911" max="5911" width="13.85546875" style="82" customWidth="1"/>
    <col min="5912" max="5912" width="15.5703125" style="82" customWidth="1"/>
    <col min="5913" max="5916" width="0" style="82" hidden="1" customWidth="1"/>
    <col min="5917" max="5917" width="12.85546875" style="82" customWidth="1"/>
    <col min="5918" max="5918" width="6.7109375" style="82" customWidth="1"/>
    <col min="5919" max="5919" width="15.28515625" style="82" customWidth="1"/>
    <col min="5920" max="5923" width="0" style="82" hidden="1" customWidth="1"/>
    <col min="5924" max="5924" width="13.42578125" style="82" customWidth="1"/>
    <col min="5925" max="5925" width="6.7109375" style="82" customWidth="1"/>
    <col min="5926" max="5926" width="14.42578125" style="82" customWidth="1"/>
    <col min="5927" max="5930" width="0" style="82" hidden="1" customWidth="1"/>
    <col min="5931" max="5931" width="11.85546875" style="82" customWidth="1"/>
    <col min="5932" max="5932" width="15" style="82" customWidth="1"/>
    <col min="5933" max="5936" width="0" style="82" hidden="1" customWidth="1"/>
    <col min="5937" max="5937" width="12" style="82" customWidth="1"/>
    <col min="5938" max="5938" width="6.7109375" style="82" customWidth="1"/>
    <col min="5939" max="5939" width="13.85546875" style="82" customWidth="1"/>
    <col min="5940" max="5943" width="0" style="82" hidden="1" customWidth="1"/>
    <col min="5944" max="5944" width="11.5703125" style="82" customWidth="1"/>
    <col min="5945" max="5945" width="6.7109375" style="82" customWidth="1"/>
    <col min="5946" max="5946" width="14.7109375" style="82" customWidth="1"/>
    <col min="5947" max="5950" width="0" style="82" hidden="1" customWidth="1"/>
    <col min="5951" max="5951" width="12.42578125" style="82" bestFit="1" customWidth="1"/>
    <col min="5952" max="5952" width="0" style="82" hidden="1" customWidth="1"/>
    <col min="5953" max="5953" width="5.7109375" style="82" bestFit="1" customWidth="1"/>
    <col min="5954" max="5954" width="12.42578125" style="82" bestFit="1" customWidth="1"/>
    <col min="5955" max="5959" width="0" style="82" hidden="1" customWidth="1"/>
    <col min="5960" max="5960" width="15.7109375" style="82" customWidth="1"/>
    <col min="5961" max="5961" width="0" style="82" hidden="1" customWidth="1"/>
    <col min="5962" max="5962" width="6.7109375" style="82" customWidth="1"/>
    <col min="5963" max="5963" width="12" style="82" bestFit="1" customWidth="1"/>
    <col min="5964" max="5968" width="0" style="82" hidden="1" customWidth="1"/>
    <col min="5969" max="5969" width="17.28515625" style="82" customWidth="1"/>
    <col min="5970" max="5970" width="0" style="82" hidden="1" customWidth="1"/>
    <col min="5971" max="5971" width="6.7109375" style="82" customWidth="1"/>
    <col min="5972" max="5972" width="10.5703125" style="82" bestFit="1" customWidth="1"/>
    <col min="5973" max="5977" width="0" style="82" hidden="1" customWidth="1"/>
    <col min="5978" max="5978" width="16.85546875" style="82" customWidth="1"/>
    <col min="5979" max="5984" width="0" style="82" hidden="1" customWidth="1"/>
    <col min="5985" max="5985" width="17.7109375" style="82" customWidth="1"/>
    <col min="5986" max="5986" width="0" style="82" hidden="1" customWidth="1"/>
    <col min="5987" max="5987" width="6.7109375" style="82" customWidth="1"/>
    <col min="5988" max="5988" width="13.5703125" style="82" customWidth="1"/>
    <col min="5989" max="5993" width="0" style="82" hidden="1" customWidth="1"/>
    <col min="5994" max="5994" width="12.140625" style="82" customWidth="1"/>
    <col min="5995" max="5995" width="0" style="82" hidden="1" customWidth="1"/>
    <col min="5996" max="5996" width="5.7109375" style="82" bestFit="1" customWidth="1"/>
    <col min="5997" max="5997" width="15.140625" style="82" customWidth="1"/>
    <col min="5998" max="5998" width="0" style="82" hidden="1" customWidth="1"/>
    <col min="5999" max="6161" width="9.140625" style="82"/>
    <col min="6162" max="6162" width="44.140625" style="82" customWidth="1"/>
    <col min="6163" max="6166" width="0" style="82" hidden="1" customWidth="1"/>
    <col min="6167" max="6167" width="13.85546875" style="82" customWidth="1"/>
    <col min="6168" max="6168" width="15.5703125" style="82" customWidth="1"/>
    <col min="6169" max="6172" width="0" style="82" hidden="1" customWidth="1"/>
    <col min="6173" max="6173" width="12.85546875" style="82" customWidth="1"/>
    <col min="6174" max="6174" width="6.7109375" style="82" customWidth="1"/>
    <col min="6175" max="6175" width="15.28515625" style="82" customWidth="1"/>
    <col min="6176" max="6179" width="0" style="82" hidden="1" customWidth="1"/>
    <col min="6180" max="6180" width="13.42578125" style="82" customWidth="1"/>
    <col min="6181" max="6181" width="6.7109375" style="82" customWidth="1"/>
    <col min="6182" max="6182" width="14.42578125" style="82" customWidth="1"/>
    <col min="6183" max="6186" width="0" style="82" hidden="1" customWidth="1"/>
    <col min="6187" max="6187" width="11.85546875" style="82" customWidth="1"/>
    <col min="6188" max="6188" width="15" style="82" customWidth="1"/>
    <col min="6189" max="6192" width="0" style="82" hidden="1" customWidth="1"/>
    <col min="6193" max="6193" width="12" style="82" customWidth="1"/>
    <col min="6194" max="6194" width="6.7109375" style="82" customWidth="1"/>
    <col min="6195" max="6195" width="13.85546875" style="82" customWidth="1"/>
    <col min="6196" max="6199" width="0" style="82" hidden="1" customWidth="1"/>
    <col min="6200" max="6200" width="11.5703125" style="82" customWidth="1"/>
    <col min="6201" max="6201" width="6.7109375" style="82" customWidth="1"/>
    <col min="6202" max="6202" width="14.7109375" style="82" customWidth="1"/>
    <col min="6203" max="6206" width="0" style="82" hidden="1" customWidth="1"/>
    <col min="6207" max="6207" width="12.42578125" style="82" bestFit="1" customWidth="1"/>
    <col min="6208" max="6208" width="0" style="82" hidden="1" customWidth="1"/>
    <col min="6209" max="6209" width="5.7109375" style="82" bestFit="1" customWidth="1"/>
    <col min="6210" max="6210" width="12.42578125" style="82" bestFit="1" customWidth="1"/>
    <col min="6211" max="6215" width="0" style="82" hidden="1" customWidth="1"/>
    <col min="6216" max="6216" width="15.7109375" style="82" customWidth="1"/>
    <col min="6217" max="6217" width="0" style="82" hidden="1" customWidth="1"/>
    <col min="6218" max="6218" width="6.7109375" style="82" customWidth="1"/>
    <col min="6219" max="6219" width="12" style="82" bestFit="1" customWidth="1"/>
    <col min="6220" max="6224" width="0" style="82" hidden="1" customWidth="1"/>
    <col min="6225" max="6225" width="17.28515625" style="82" customWidth="1"/>
    <col min="6226" max="6226" width="0" style="82" hidden="1" customWidth="1"/>
    <col min="6227" max="6227" width="6.7109375" style="82" customWidth="1"/>
    <col min="6228" max="6228" width="10.5703125" style="82" bestFit="1" customWidth="1"/>
    <col min="6229" max="6233" width="0" style="82" hidden="1" customWidth="1"/>
    <col min="6234" max="6234" width="16.85546875" style="82" customWidth="1"/>
    <col min="6235" max="6240" width="0" style="82" hidden="1" customWidth="1"/>
    <col min="6241" max="6241" width="17.7109375" style="82" customWidth="1"/>
    <col min="6242" max="6242" width="0" style="82" hidden="1" customWidth="1"/>
    <col min="6243" max="6243" width="6.7109375" style="82" customWidth="1"/>
    <col min="6244" max="6244" width="13.5703125" style="82" customWidth="1"/>
    <col min="6245" max="6249" width="0" style="82" hidden="1" customWidth="1"/>
    <col min="6250" max="6250" width="12.140625" style="82" customWidth="1"/>
    <col min="6251" max="6251" width="0" style="82" hidden="1" customWidth="1"/>
    <col min="6252" max="6252" width="5.7109375" style="82" bestFit="1" customWidth="1"/>
    <col min="6253" max="6253" width="15.140625" style="82" customWidth="1"/>
    <col min="6254" max="6254" width="0" style="82" hidden="1" customWidth="1"/>
    <col min="6255" max="6417" width="9.140625" style="82"/>
    <col min="6418" max="6418" width="44.140625" style="82" customWidth="1"/>
    <col min="6419" max="6422" width="0" style="82" hidden="1" customWidth="1"/>
    <col min="6423" max="6423" width="13.85546875" style="82" customWidth="1"/>
    <col min="6424" max="6424" width="15.5703125" style="82" customWidth="1"/>
    <col min="6425" max="6428" width="0" style="82" hidden="1" customWidth="1"/>
    <col min="6429" max="6429" width="12.85546875" style="82" customWidth="1"/>
    <col min="6430" max="6430" width="6.7109375" style="82" customWidth="1"/>
    <col min="6431" max="6431" width="15.28515625" style="82" customWidth="1"/>
    <col min="6432" max="6435" width="0" style="82" hidden="1" customWidth="1"/>
    <col min="6436" max="6436" width="13.42578125" style="82" customWidth="1"/>
    <col min="6437" max="6437" width="6.7109375" style="82" customWidth="1"/>
    <col min="6438" max="6438" width="14.42578125" style="82" customWidth="1"/>
    <col min="6439" max="6442" width="0" style="82" hidden="1" customWidth="1"/>
    <col min="6443" max="6443" width="11.85546875" style="82" customWidth="1"/>
    <col min="6444" max="6444" width="15" style="82" customWidth="1"/>
    <col min="6445" max="6448" width="0" style="82" hidden="1" customWidth="1"/>
    <col min="6449" max="6449" width="12" style="82" customWidth="1"/>
    <col min="6450" max="6450" width="6.7109375" style="82" customWidth="1"/>
    <col min="6451" max="6451" width="13.85546875" style="82" customWidth="1"/>
    <col min="6452" max="6455" width="0" style="82" hidden="1" customWidth="1"/>
    <col min="6456" max="6456" width="11.5703125" style="82" customWidth="1"/>
    <col min="6457" max="6457" width="6.7109375" style="82" customWidth="1"/>
    <col min="6458" max="6458" width="14.7109375" style="82" customWidth="1"/>
    <col min="6459" max="6462" width="0" style="82" hidden="1" customWidth="1"/>
    <col min="6463" max="6463" width="12.42578125" style="82" bestFit="1" customWidth="1"/>
    <col min="6464" max="6464" width="0" style="82" hidden="1" customWidth="1"/>
    <col min="6465" max="6465" width="5.7109375" style="82" bestFit="1" customWidth="1"/>
    <col min="6466" max="6466" width="12.42578125" style="82" bestFit="1" customWidth="1"/>
    <col min="6467" max="6471" width="0" style="82" hidden="1" customWidth="1"/>
    <col min="6472" max="6472" width="15.7109375" style="82" customWidth="1"/>
    <col min="6473" max="6473" width="0" style="82" hidden="1" customWidth="1"/>
    <col min="6474" max="6474" width="6.7109375" style="82" customWidth="1"/>
    <col min="6475" max="6475" width="12" style="82" bestFit="1" customWidth="1"/>
    <col min="6476" max="6480" width="0" style="82" hidden="1" customWidth="1"/>
    <col min="6481" max="6481" width="17.28515625" style="82" customWidth="1"/>
    <col min="6482" max="6482" width="0" style="82" hidden="1" customWidth="1"/>
    <col min="6483" max="6483" width="6.7109375" style="82" customWidth="1"/>
    <col min="6484" max="6484" width="10.5703125" style="82" bestFit="1" customWidth="1"/>
    <col min="6485" max="6489" width="0" style="82" hidden="1" customWidth="1"/>
    <col min="6490" max="6490" width="16.85546875" style="82" customWidth="1"/>
    <col min="6491" max="6496" width="0" style="82" hidden="1" customWidth="1"/>
    <col min="6497" max="6497" width="17.7109375" style="82" customWidth="1"/>
    <col min="6498" max="6498" width="0" style="82" hidden="1" customWidth="1"/>
    <col min="6499" max="6499" width="6.7109375" style="82" customWidth="1"/>
    <col min="6500" max="6500" width="13.5703125" style="82" customWidth="1"/>
    <col min="6501" max="6505" width="0" style="82" hidden="1" customWidth="1"/>
    <col min="6506" max="6506" width="12.140625" style="82" customWidth="1"/>
    <col min="6507" max="6507" width="0" style="82" hidden="1" customWidth="1"/>
    <col min="6508" max="6508" width="5.7109375" style="82" bestFit="1" customWidth="1"/>
    <col min="6509" max="6509" width="15.140625" style="82" customWidth="1"/>
    <col min="6510" max="6510" width="0" style="82" hidden="1" customWidth="1"/>
    <col min="6511" max="6673" width="9.140625" style="82"/>
    <col min="6674" max="6674" width="44.140625" style="82" customWidth="1"/>
    <col min="6675" max="6678" width="0" style="82" hidden="1" customWidth="1"/>
    <col min="6679" max="6679" width="13.85546875" style="82" customWidth="1"/>
    <col min="6680" max="6680" width="15.5703125" style="82" customWidth="1"/>
    <col min="6681" max="6684" width="0" style="82" hidden="1" customWidth="1"/>
    <col min="6685" max="6685" width="12.85546875" style="82" customWidth="1"/>
    <col min="6686" max="6686" width="6.7109375" style="82" customWidth="1"/>
    <col min="6687" max="6687" width="15.28515625" style="82" customWidth="1"/>
    <col min="6688" max="6691" width="0" style="82" hidden="1" customWidth="1"/>
    <col min="6692" max="6692" width="13.42578125" style="82" customWidth="1"/>
    <col min="6693" max="6693" width="6.7109375" style="82" customWidth="1"/>
    <col min="6694" max="6694" width="14.42578125" style="82" customWidth="1"/>
    <col min="6695" max="6698" width="0" style="82" hidden="1" customWidth="1"/>
    <col min="6699" max="6699" width="11.85546875" style="82" customWidth="1"/>
    <col min="6700" max="6700" width="15" style="82" customWidth="1"/>
    <col min="6701" max="6704" width="0" style="82" hidden="1" customWidth="1"/>
    <col min="6705" max="6705" width="12" style="82" customWidth="1"/>
    <col min="6706" max="6706" width="6.7109375" style="82" customWidth="1"/>
    <col min="6707" max="6707" width="13.85546875" style="82" customWidth="1"/>
    <col min="6708" max="6711" width="0" style="82" hidden="1" customWidth="1"/>
    <col min="6712" max="6712" width="11.5703125" style="82" customWidth="1"/>
    <col min="6713" max="6713" width="6.7109375" style="82" customWidth="1"/>
    <col min="6714" max="6714" width="14.7109375" style="82" customWidth="1"/>
    <col min="6715" max="6718" width="0" style="82" hidden="1" customWidth="1"/>
    <col min="6719" max="6719" width="12.42578125" style="82" bestFit="1" customWidth="1"/>
    <col min="6720" max="6720" width="0" style="82" hidden="1" customWidth="1"/>
    <col min="6721" max="6721" width="5.7109375" style="82" bestFit="1" customWidth="1"/>
    <col min="6722" max="6722" width="12.42578125" style="82" bestFit="1" customWidth="1"/>
    <col min="6723" max="6727" width="0" style="82" hidden="1" customWidth="1"/>
    <col min="6728" max="6728" width="15.7109375" style="82" customWidth="1"/>
    <col min="6729" max="6729" width="0" style="82" hidden="1" customWidth="1"/>
    <col min="6730" max="6730" width="6.7109375" style="82" customWidth="1"/>
    <col min="6731" max="6731" width="12" style="82" bestFit="1" customWidth="1"/>
    <col min="6732" max="6736" width="0" style="82" hidden="1" customWidth="1"/>
    <col min="6737" max="6737" width="17.28515625" style="82" customWidth="1"/>
    <col min="6738" max="6738" width="0" style="82" hidden="1" customWidth="1"/>
    <col min="6739" max="6739" width="6.7109375" style="82" customWidth="1"/>
    <col min="6740" max="6740" width="10.5703125" style="82" bestFit="1" customWidth="1"/>
    <col min="6741" max="6745" width="0" style="82" hidden="1" customWidth="1"/>
    <col min="6746" max="6746" width="16.85546875" style="82" customWidth="1"/>
    <col min="6747" max="6752" width="0" style="82" hidden="1" customWidth="1"/>
    <col min="6753" max="6753" width="17.7109375" style="82" customWidth="1"/>
    <col min="6754" max="6754" width="0" style="82" hidden="1" customWidth="1"/>
    <col min="6755" max="6755" width="6.7109375" style="82" customWidth="1"/>
    <col min="6756" max="6756" width="13.5703125" style="82" customWidth="1"/>
    <col min="6757" max="6761" width="0" style="82" hidden="1" customWidth="1"/>
    <col min="6762" max="6762" width="12.140625" style="82" customWidth="1"/>
    <col min="6763" max="6763" width="0" style="82" hidden="1" customWidth="1"/>
    <col min="6764" max="6764" width="5.7109375" style="82" bestFit="1" customWidth="1"/>
    <col min="6765" max="6765" width="15.140625" style="82" customWidth="1"/>
    <col min="6766" max="6766" width="0" style="82" hidden="1" customWidth="1"/>
    <col min="6767" max="6929" width="9.140625" style="82"/>
    <col min="6930" max="6930" width="44.140625" style="82" customWidth="1"/>
    <col min="6931" max="6934" width="0" style="82" hidden="1" customWidth="1"/>
    <col min="6935" max="6935" width="13.85546875" style="82" customWidth="1"/>
    <col min="6936" max="6936" width="15.5703125" style="82" customWidth="1"/>
    <col min="6937" max="6940" width="0" style="82" hidden="1" customWidth="1"/>
    <col min="6941" max="6941" width="12.85546875" style="82" customWidth="1"/>
    <col min="6942" max="6942" width="6.7109375" style="82" customWidth="1"/>
    <col min="6943" max="6943" width="15.28515625" style="82" customWidth="1"/>
    <col min="6944" max="6947" width="0" style="82" hidden="1" customWidth="1"/>
    <col min="6948" max="6948" width="13.42578125" style="82" customWidth="1"/>
    <col min="6949" max="6949" width="6.7109375" style="82" customWidth="1"/>
    <col min="6950" max="6950" width="14.42578125" style="82" customWidth="1"/>
    <col min="6951" max="6954" width="0" style="82" hidden="1" customWidth="1"/>
    <col min="6955" max="6955" width="11.85546875" style="82" customWidth="1"/>
    <col min="6956" max="6956" width="15" style="82" customWidth="1"/>
    <col min="6957" max="6960" width="0" style="82" hidden="1" customWidth="1"/>
    <col min="6961" max="6961" width="12" style="82" customWidth="1"/>
    <col min="6962" max="6962" width="6.7109375" style="82" customWidth="1"/>
    <col min="6963" max="6963" width="13.85546875" style="82" customWidth="1"/>
    <col min="6964" max="6967" width="0" style="82" hidden="1" customWidth="1"/>
    <col min="6968" max="6968" width="11.5703125" style="82" customWidth="1"/>
    <col min="6969" max="6969" width="6.7109375" style="82" customWidth="1"/>
    <col min="6970" max="6970" width="14.7109375" style="82" customWidth="1"/>
    <col min="6971" max="6974" width="0" style="82" hidden="1" customWidth="1"/>
    <col min="6975" max="6975" width="12.42578125" style="82" bestFit="1" customWidth="1"/>
    <col min="6976" max="6976" width="0" style="82" hidden="1" customWidth="1"/>
    <col min="6977" max="6977" width="5.7109375" style="82" bestFit="1" customWidth="1"/>
    <col min="6978" max="6978" width="12.42578125" style="82" bestFit="1" customWidth="1"/>
    <col min="6979" max="6983" width="0" style="82" hidden="1" customWidth="1"/>
    <col min="6984" max="6984" width="15.7109375" style="82" customWidth="1"/>
    <col min="6985" max="6985" width="0" style="82" hidden="1" customWidth="1"/>
    <col min="6986" max="6986" width="6.7109375" style="82" customWidth="1"/>
    <col min="6987" max="6987" width="12" style="82" bestFit="1" customWidth="1"/>
    <col min="6988" max="6992" width="0" style="82" hidden="1" customWidth="1"/>
    <col min="6993" max="6993" width="17.28515625" style="82" customWidth="1"/>
    <col min="6994" max="6994" width="0" style="82" hidden="1" customWidth="1"/>
    <col min="6995" max="6995" width="6.7109375" style="82" customWidth="1"/>
    <col min="6996" max="6996" width="10.5703125" style="82" bestFit="1" customWidth="1"/>
    <col min="6997" max="7001" width="0" style="82" hidden="1" customWidth="1"/>
    <col min="7002" max="7002" width="16.85546875" style="82" customWidth="1"/>
    <col min="7003" max="7008" width="0" style="82" hidden="1" customWidth="1"/>
    <col min="7009" max="7009" width="17.7109375" style="82" customWidth="1"/>
    <col min="7010" max="7010" width="0" style="82" hidden="1" customWidth="1"/>
    <col min="7011" max="7011" width="6.7109375" style="82" customWidth="1"/>
    <col min="7012" max="7012" width="13.5703125" style="82" customWidth="1"/>
    <col min="7013" max="7017" width="0" style="82" hidden="1" customWidth="1"/>
    <col min="7018" max="7018" width="12.140625" style="82" customWidth="1"/>
    <col min="7019" max="7019" width="0" style="82" hidden="1" customWidth="1"/>
    <col min="7020" max="7020" width="5.7109375" style="82" bestFit="1" customWidth="1"/>
    <col min="7021" max="7021" width="15.140625" style="82" customWidth="1"/>
    <col min="7022" max="7022" width="0" style="82" hidden="1" customWidth="1"/>
    <col min="7023" max="7185" width="9.140625" style="82"/>
    <col min="7186" max="7186" width="44.140625" style="82" customWidth="1"/>
    <col min="7187" max="7190" width="0" style="82" hidden="1" customWidth="1"/>
    <col min="7191" max="7191" width="13.85546875" style="82" customWidth="1"/>
    <col min="7192" max="7192" width="15.5703125" style="82" customWidth="1"/>
    <col min="7193" max="7196" width="0" style="82" hidden="1" customWidth="1"/>
    <col min="7197" max="7197" width="12.85546875" style="82" customWidth="1"/>
    <col min="7198" max="7198" width="6.7109375" style="82" customWidth="1"/>
    <col min="7199" max="7199" width="15.28515625" style="82" customWidth="1"/>
    <col min="7200" max="7203" width="0" style="82" hidden="1" customWidth="1"/>
    <col min="7204" max="7204" width="13.42578125" style="82" customWidth="1"/>
    <col min="7205" max="7205" width="6.7109375" style="82" customWidth="1"/>
    <col min="7206" max="7206" width="14.42578125" style="82" customWidth="1"/>
    <col min="7207" max="7210" width="0" style="82" hidden="1" customWidth="1"/>
    <col min="7211" max="7211" width="11.85546875" style="82" customWidth="1"/>
    <col min="7212" max="7212" width="15" style="82" customWidth="1"/>
    <col min="7213" max="7216" width="0" style="82" hidden="1" customWidth="1"/>
    <col min="7217" max="7217" width="12" style="82" customWidth="1"/>
    <col min="7218" max="7218" width="6.7109375" style="82" customWidth="1"/>
    <col min="7219" max="7219" width="13.85546875" style="82" customWidth="1"/>
    <col min="7220" max="7223" width="0" style="82" hidden="1" customWidth="1"/>
    <col min="7224" max="7224" width="11.5703125" style="82" customWidth="1"/>
    <col min="7225" max="7225" width="6.7109375" style="82" customWidth="1"/>
    <col min="7226" max="7226" width="14.7109375" style="82" customWidth="1"/>
    <col min="7227" max="7230" width="0" style="82" hidden="1" customWidth="1"/>
    <col min="7231" max="7231" width="12.42578125" style="82" bestFit="1" customWidth="1"/>
    <col min="7232" max="7232" width="0" style="82" hidden="1" customWidth="1"/>
    <col min="7233" max="7233" width="5.7109375" style="82" bestFit="1" customWidth="1"/>
    <col min="7234" max="7234" width="12.42578125" style="82" bestFit="1" customWidth="1"/>
    <col min="7235" max="7239" width="0" style="82" hidden="1" customWidth="1"/>
    <col min="7240" max="7240" width="15.7109375" style="82" customWidth="1"/>
    <col min="7241" max="7241" width="0" style="82" hidden="1" customWidth="1"/>
    <col min="7242" max="7242" width="6.7109375" style="82" customWidth="1"/>
    <col min="7243" max="7243" width="12" style="82" bestFit="1" customWidth="1"/>
    <col min="7244" max="7248" width="0" style="82" hidden="1" customWidth="1"/>
    <col min="7249" max="7249" width="17.28515625" style="82" customWidth="1"/>
    <col min="7250" max="7250" width="0" style="82" hidden="1" customWidth="1"/>
    <col min="7251" max="7251" width="6.7109375" style="82" customWidth="1"/>
    <col min="7252" max="7252" width="10.5703125" style="82" bestFit="1" customWidth="1"/>
    <col min="7253" max="7257" width="0" style="82" hidden="1" customWidth="1"/>
    <col min="7258" max="7258" width="16.85546875" style="82" customWidth="1"/>
    <col min="7259" max="7264" width="0" style="82" hidden="1" customWidth="1"/>
    <col min="7265" max="7265" width="17.7109375" style="82" customWidth="1"/>
    <col min="7266" max="7266" width="0" style="82" hidden="1" customWidth="1"/>
    <col min="7267" max="7267" width="6.7109375" style="82" customWidth="1"/>
    <col min="7268" max="7268" width="13.5703125" style="82" customWidth="1"/>
    <col min="7269" max="7273" width="0" style="82" hidden="1" customWidth="1"/>
    <col min="7274" max="7274" width="12.140625" style="82" customWidth="1"/>
    <col min="7275" max="7275" width="0" style="82" hidden="1" customWidth="1"/>
    <col min="7276" max="7276" width="5.7109375" style="82" bestFit="1" customWidth="1"/>
    <col min="7277" max="7277" width="15.140625" style="82" customWidth="1"/>
    <col min="7278" max="7278" width="0" style="82" hidden="1" customWidth="1"/>
    <col min="7279" max="7441" width="9.140625" style="82"/>
    <col min="7442" max="7442" width="44.140625" style="82" customWidth="1"/>
    <col min="7443" max="7446" width="0" style="82" hidden="1" customWidth="1"/>
    <col min="7447" max="7447" width="13.85546875" style="82" customWidth="1"/>
    <col min="7448" max="7448" width="15.5703125" style="82" customWidth="1"/>
    <col min="7449" max="7452" width="0" style="82" hidden="1" customWidth="1"/>
    <col min="7453" max="7453" width="12.85546875" style="82" customWidth="1"/>
    <col min="7454" max="7454" width="6.7109375" style="82" customWidth="1"/>
    <col min="7455" max="7455" width="15.28515625" style="82" customWidth="1"/>
    <col min="7456" max="7459" width="0" style="82" hidden="1" customWidth="1"/>
    <col min="7460" max="7460" width="13.42578125" style="82" customWidth="1"/>
    <col min="7461" max="7461" width="6.7109375" style="82" customWidth="1"/>
    <col min="7462" max="7462" width="14.42578125" style="82" customWidth="1"/>
    <col min="7463" max="7466" width="0" style="82" hidden="1" customWidth="1"/>
    <col min="7467" max="7467" width="11.85546875" style="82" customWidth="1"/>
    <col min="7468" max="7468" width="15" style="82" customWidth="1"/>
    <col min="7469" max="7472" width="0" style="82" hidden="1" customWidth="1"/>
    <col min="7473" max="7473" width="12" style="82" customWidth="1"/>
    <col min="7474" max="7474" width="6.7109375" style="82" customWidth="1"/>
    <col min="7475" max="7475" width="13.85546875" style="82" customWidth="1"/>
    <col min="7476" max="7479" width="0" style="82" hidden="1" customWidth="1"/>
    <col min="7480" max="7480" width="11.5703125" style="82" customWidth="1"/>
    <col min="7481" max="7481" width="6.7109375" style="82" customWidth="1"/>
    <col min="7482" max="7482" width="14.7109375" style="82" customWidth="1"/>
    <col min="7483" max="7486" width="0" style="82" hidden="1" customWidth="1"/>
    <col min="7487" max="7487" width="12.42578125" style="82" bestFit="1" customWidth="1"/>
    <col min="7488" max="7488" width="0" style="82" hidden="1" customWidth="1"/>
    <col min="7489" max="7489" width="5.7109375" style="82" bestFit="1" customWidth="1"/>
    <col min="7490" max="7490" width="12.42578125" style="82" bestFit="1" customWidth="1"/>
    <col min="7491" max="7495" width="0" style="82" hidden="1" customWidth="1"/>
    <col min="7496" max="7496" width="15.7109375" style="82" customWidth="1"/>
    <col min="7497" max="7497" width="0" style="82" hidden="1" customWidth="1"/>
    <col min="7498" max="7498" width="6.7109375" style="82" customWidth="1"/>
    <col min="7499" max="7499" width="12" style="82" bestFit="1" customWidth="1"/>
    <col min="7500" max="7504" width="0" style="82" hidden="1" customWidth="1"/>
    <col min="7505" max="7505" width="17.28515625" style="82" customWidth="1"/>
    <col min="7506" max="7506" width="0" style="82" hidden="1" customWidth="1"/>
    <col min="7507" max="7507" width="6.7109375" style="82" customWidth="1"/>
    <col min="7508" max="7508" width="10.5703125" style="82" bestFit="1" customWidth="1"/>
    <col min="7509" max="7513" width="0" style="82" hidden="1" customWidth="1"/>
    <col min="7514" max="7514" width="16.85546875" style="82" customWidth="1"/>
    <col min="7515" max="7520" width="0" style="82" hidden="1" customWidth="1"/>
    <col min="7521" max="7521" width="17.7109375" style="82" customWidth="1"/>
    <col min="7522" max="7522" width="0" style="82" hidden="1" customWidth="1"/>
    <col min="7523" max="7523" width="6.7109375" style="82" customWidth="1"/>
    <col min="7524" max="7524" width="13.5703125" style="82" customWidth="1"/>
    <col min="7525" max="7529" width="0" style="82" hidden="1" customWidth="1"/>
    <col min="7530" max="7530" width="12.140625" style="82" customWidth="1"/>
    <col min="7531" max="7531" width="0" style="82" hidden="1" customWidth="1"/>
    <col min="7532" max="7532" width="5.7109375" style="82" bestFit="1" customWidth="1"/>
    <col min="7533" max="7533" width="15.140625" style="82" customWidth="1"/>
    <col min="7534" max="7534" width="0" style="82" hidden="1" customWidth="1"/>
    <col min="7535" max="7697" width="9.140625" style="82"/>
    <col min="7698" max="7698" width="44.140625" style="82" customWidth="1"/>
    <col min="7699" max="7702" width="0" style="82" hidden="1" customWidth="1"/>
    <col min="7703" max="7703" width="13.85546875" style="82" customWidth="1"/>
    <col min="7704" max="7704" width="15.5703125" style="82" customWidth="1"/>
    <col min="7705" max="7708" width="0" style="82" hidden="1" customWidth="1"/>
    <col min="7709" max="7709" width="12.85546875" style="82" customWidth="1"/>
    <col min="7710" max="7710" width="6.7109375" style="82" customWidth="1"/>
    <col min="7711" max="7711" width="15.28515625" style="82" customWidth="1"/>
    <col min="7712" max="7715" width="0" style="82" hidden="1" customWidth="1"/>
    <col min="7716" max="7716" width="13.42578125" style="82" customWidth="1"/>
    <col min="7717" max="7717" width="6.7109375" style="82" customWidth="1"/>
    <col min="7718" max="7718" width="14.42578125" style="82" customWidth="1"/>
    <col min="7719" max="7722" width="0" style="82" hidden="1" customWidth="1"/>
    <col min="7723" max="7723" width="11.85546875" style="82" customWidth="1"/>
    <col min="7724" max="7724" width="15" style="82" customWidth="1"/>
    <col min="7725" max="7728" width="0" style="82" hidden="1" customWidth="1"/>
    <col min="7729" max="7729" width="12" style="82" customWidth="1"/>
    <col min="7730" max="7730" width="6.7109375" style="82" customWidth="1"/>
    <col min="7731" max="7731" width="13.85546875" style="82" customWidth="1"/>
    <col min="7732" max="7735" width="0" style="82" hidden="1" customWidth="1"/>
    <col min="7736" max="7736" width="11.5703125" style="82" customWidth="1"/>
    <col min="7737" max="7737" width="6.7109375" style="82" customWidth="1"/>
    <col min="7738" max="7738" width="14.7109375" style="82" customWidth="1"/>
    <col min="7739" max="7742" width="0" style="82" hidden="1" customWidth="1"/>
    <col min="7743" max="7743" width="12.42578125" style="82" bestFit="1" customWidth="1"/>
    <col min="7744" max="7744" width="0" style="82" hidden="1" customWidth="1"/>
    <col min="7745" max="7745" width="5.7109375" style="82" bestFit="1" customWidth="1"/>
    <col min="7746" max="7746" width="12.42578125" style="82" bestFit="1" customWidth="1"/>
    <col min="7747" max="7751" width="0" style="82" hidden="1" customWidth="1"/>
    <col min="7752" max="7752" width="15.7109375" style="82" customWidth="1"/>
    <col min="7753" max="7753" width="0" style="82" hidden="1" customWidth="1"/>
    <col min="7754" max="7754" width="6.7109375" style="82" customWidth="1"/>
    <col min="7755" max="7755" width="12" style="82" bestFit="1" customWidth="1"/>
    <col min="7756" max="7760" width="0" style="82" hidden="1" customWidth="1"/>
    <col min="7761" max="7761" width="17.28515625" style="82" customWidth="1"/>
    <col min="7762" max="7762" width="0" style="82" hidden="1" customWidth="1"/>
    <col min="7763" max="7763" width="6.7109375" style="82" customWidth="1"/>
    <col min="7764" max="7764" width="10.5703125" style="82" bestFit="1" customWidth="1"/>
    <col min="7765" max="7769" width="0" style="82" hidden="1" customWidth="1"/>
    <col min="7770" max="7770" width="16.85546875" style="82" customWidth="1"/>
    <col min="7771" max="7776" width="0" style="82" hidden="1" customWidth="1"/>
    <col min="7777" max="7777" width="17.7109375" style="82" customWidth="1"/>
    <col min="7778" max="7778" width="0" style="82" hidden="1" customWidth="1"/>
    <col min="7779" max="7779" width="6.7109375" style="82" customWidth="1"/>
    <col min="7780" max="7780" width="13.5703125" style="82" customWidth="1"/>
    <col min="7781" max="7785" width="0" style="82" hidden="1" customWidth="1"/>
    <col min="7786" max="7786" width="12.140625" style="82" customWidth="1"/>
    <col min="7787" max="7787" width="0" style="82" hidden="1" customWidth="1"/>
    <col min="7788" max="7788" width="5.7109375" style="82" bestFit="1" customWidth="1"/>
    <col min="7789" max="7789" width="15.140625" style="82" customWidth="1"/>
    <col min="7790" max="7790" width="0" style="82" hidden="1" customWidth="1"/>
    <col min="7791" max="7953" width="9.140625" style="82"/>
    <col min="7954" max="7954" width="44.140625" style="82" customWidth="1"/>
    <col min="7955" max="7958" width="0" style="82" hidden="1" customWidth="1"/>
    <col min="7959" max="7959" width="13.85546875" style="82" customWidth="1"/>
    <col min="7960" max="7960" width="15.5703125" style="82" customWidth="1"/>
    <col min="7961" max="7964" width="0" style="82" hidden="1" customWidth="1"/>
    <col min="7965" max="7965" width="12.85546875" style="82" customWidth="1"/>
    <col min="7966" max="7966" width="6.7109375" style="82" customWidth="1"/>
    <col min="7967" max="7967" width="15.28515625" style="82" customWidth="1"/>
    <col min="7968" max="7971" width="0" style="82" hidden="1" customWidth="1"/>
    <col min="7972" max="7972" width="13.42578125" style="82" customWidth="1"/>
    <col min="7973" max="7973" width="6.7109375" style="82" customWidth="1"/>
    <col min="7974" max="7974" width="14.42578125" style="82" customWidth="1"/>
    <col min="7975" max="7978" width="0" style="82" hidden="1" customWidth="1"/>
    <col min="7979" max="7979" width="11.85546875" style="82" customWidth="1"/>
    <col min="7980" max="7980" width="15" style="82" customWidth="1"/>
    <col min="7981" max="7984" width="0" style="82" hidden="1" customWidth="1"/>
    <col min="7985" max="7985" width="12" style="82" customWidth="1"/>
    <col min="7986" max="7986" width="6.7109375" style="82" customWidth="1"/>
    <col min="7987" max="7987" width="13.85546875" style="82" customWidth="1"/>
    <col min="7988" max="7991" width="0" style="82" hidden="1" customWidth="1"/>
    <col min="7992" max="7992" width="11.5703125" style="82" customWidth="1"/>
    <col min="7993" max="7993" width="6.7109375" style="82" customWidth="1"/>
    <col min="7994" max="7994" width="14.7109375" style="82" customWidth="1"/>
    <col min="7995" max="7998" width="0" style="82" hidden="1" customWidth="1"/>
    <col min="7999" max="7999" width="12.42578125" style="82" bestFit="1" customWidth="1"/>
    <col min="8000" max="8000" width="0" style="82" hidden="1" customWidth="1"/>
    <col min="8001" max="8001" width="5.7109375" style="82" bestFit="1" customWidth="1"/>
    <col min="8002" max="8002" width="12.42578125" style="82" bestFit="1" customWidth="1"/>
    <col min="8003" max="8007" width="0" style="82" hidden="1" customWidth="1"/>
    <col min="8008" max="8008" width="15.7109375" style="82" customWidth="1"/>
    <col min="8009" max="8009" width="0" style="82" hidden="1" customWidth="1"/>
    <col min="8010" max="8010" width="6.7109375" style="82" customWidth="1"/>
    <col min="8011" max="8011" width="12" style="82" bestFit="1" customWidth="1"/>
    <col min="8012" max="8016" width="0" style="82" hidden="1" customWidth="1"/>
    <col min="8017" max="8017" width="17.28515625" style="82" customWidth="1"/>
    <col min="8018" max="8018" width="0" style="82" hidden="1" customWidth="1"/>
    <col min="8019" max="8019" width="6.7109375" style="82" customWidth="1"/>
    <col min="8020" max="8020" width="10.5703125" style="82" bestFit="1" customWidth="1"/>
    <col min="8021" max="8025" width="0" style="82" hidden="1" customWidth="1"/>
    <col min="8026" max="8026" width="16.85546875" style="82" customWidth="1"/>
    <col min="8027" max="8032" width="0" style="82" hidden="1" customWidth="1"/>
    <col min="8033" max="8033" width="17.7109375" style="82" customWidth="1"/>
    <col min="8034" max="8034" width="0" style="82" hidden="1" customWidth="1"/>
    <col min="8035" max="8035" width="6.7109375" style="82" customWidth="1"/>
    <col min="8036" max="8036" width="13.5703125" style="82" customWidth="1"/>
    <col min="8037" max="8041" width="0" style="82" hidden="1" customWidth="1"/>
    <col min="8042" max="8042" width="12.140625" style="82" customWidth="1"/>
    <col min="8043" max="8043" width="0" style="82" hidden="1" customWidth="1"/>
    <col min="8044" max="8044" width="5.7109375" style="82" bestFit="1" customWidth="1"/>
    <col min="8045" max="8045" width="15.140625" style="82" customWidth="1"/>
    <col min="8046" max="8046" width="0" style="82" hidden="1" customWidth="1"/>
    <col min="8047" max="8209" width="9.140625" style="82"/>
    <col min="8210" max="8210" width="44.140625" style="82" customWidth="1"/>
    <col min="8211" max="8214" width="0" style="82" hidden="1" customWidth="1"/>
    <col min="8215" max="8215" width="13.85546875" style="82" customWidth="1"/>
    <col min="8216" max="8216" width="15.5703125" style="82" customWidth="1"/>
    <col min="8217" max="8220" width="0" style="82" hidden="1" customWidth="1"/>
    <col min="8221" max="8221" width="12.85546875" style="82" customWidth="1"/>
    <col min="8222" max="8222" width="6.7109375" style="82" customWidth="1"/>
    <col min="8223" max="8223" width="15.28515625" style="82" customWidth="1"/>
    <col min="8224" max="8227" width="0" style="82" hidden="1" customWidth="1"/>
    <col min="8228" max="8228" width="13.42578125" style="82" customWidth="1"/>
    <col min="8229" max="8229" width="6.7109375" style="82" customWidth="1"/>
    <col min="8230" max="8230" width="14.42578125" style="82" customWidth="1"/>
    <col min="8231" max="8234" width="0" style="82" hidden="1" customWidth="1"/>
    <col min="8235" max="8235" width="11.85546875" style="82" customWidth="1"/>
    <col min="8236" max="8236" width="15" style="82" customWidth="1"/>
    <col min="8237" max="8240" width="0" style="82" hidden="1" customWidth="1"/>
    <col min="8241" max="8241" width="12" style="82" customWidth="1"/>
    <col min="8242" max="8242" width="6.7109375" style="82" customWidth="1"/>
    <col min="8243" max="8243" width="13.85546875" style="82" customWidth="1"/>
    <col min="8244" max="8247" width="0" style="82" hidden="1" customWidth="1"/>
    <col min="8248" max="8248" width="11.5703125" style="82" customWidth="1"/>
    <col min="8249" max="8249" width="6.7109375" style="82" customWidth="1"/>
    <col min="8250" max="8250" width="14.7109375" style="82" customWidth="1"/>
    <col min="8251" max="8254" width="0" style="82" hidden="1" customWidth="1"/>
    <col min="8255" max="8255" width="12.42578125" style="82" bestFit="1" customWidth="1"/>
    <col min="8256" max="8256" width="0" style="82" hidden="1" customWidth="1"/>
    <col min="8257" max="8257" width="5.7109375" style="82" bestFit="1" customWidth="1"/>
    <col min="8258" max="8258" width="12.42578125" style="82" bestFit="1" customWidth="1"/>
    <col min="8259" max="8263" width="0" style="82" hidden="1" customWidth="1"/>
    <col min="8264" max="8264" width="15.7109375" style="82" customWidth="1"/>
    <col min="8265" max="8265" width="0" style="82" hidden="1" customWidth="1"/>
    <col min="8266" max="8266" width="6.7109375" style="82" customWidth="1"/>
    <col min="8267" max="8267" width="12" style="82" bestFit="1" customWidth="1"/>
    <col min="8268" max="8272" width="0" style="82" hidden="1" customWidth="1"/>
    <col min="8273" max="8273" width="17.28515625" style="82" customWidth="1"/>
    <col min="8274" max="8274" width="0" style="82" hidden="1" customWidth="1"/>
    <col min="8275" max="8275" width="6.7109375" style="82" customWidth="1"/>
    <col min="8276" max="8276" width="10.5703125" style="82" bestFit="1" customWidth="1"/>
    <col min="8277" max="8281" width="0" style="82" hidden="1" customWidth="1"/>
    <col min="8282" max="8282" width="16.85546875" style="82" customWidth="1"/>
    <col min="8283" max="8288" width="0" style="82" hidden="1" customWidth="1"/>
    <col min="8289" max="8289" width="17.7109375" style="82" customWidth="1"/>
    <col min="8290" max="8290" width="0" style="82" hidden="1" customWidth="1"/>
    <col min="8291" max="8291" width="6.7109375" style="82" customWidth="1"/>
    <col min="8292" max="8292" width="13.5703125" style="82" customWidth="1"/>
    <col min="8293" max="8297" width="0" style="82" hidden="1" customWidth="1"/>
    <col min="8298" max="8298" width="12.140625" style="82" customWidth="1"/>
    <col min="8299" max="8299" width="0" style="82" hidden="1" customWidth="1"/>
    <col min="8300" max="8300" width="5.7109375" style="82" bestFit="1" customWidth="1"/>
    <col min="8301" max="8301" width="15.140625" style="82" customWidth="1"/>
    <col min="8302" max="8302" width="0" style="82" hidden="1" customWidth="1"/>
    <col min="8303" max="8465" width="9.140625" style="82"/>
    <col min="8466" max="8466" width="44.140625" style="82" customWidth="1"/>
    <col min="8467" max="8470" width="0" style="82" hidden="1" customWidth="1"/>
    <col min="8471" max="8471" width="13.85546875" style="82" customWidth="1"/>
    <col min="8472" max="8472" width="15.5703125" style="82" customWidth="1"/>
    <col min="8473" max="8476" width="0" style="82" hidden="1" customWidth="1"/>
    <col min="8477" max="8477" width="12.85546875" style="82" customWidth="1"/>
    <col min="8478" max="8478" width="6.7109375" style="82" customWidth="1"/>
    <col min="8479" max="8479" width="15.28515625" style="82" customWidth="1"/>
    <col min="8480" max="8483" width="0" style="82" hidden="1" customWidth="1"/>
    <col min="8484" max="8484" width="13.42578125" style="82" customWidth="1"/>
    <col min="8485" max="8485" width="6.7109375" style="82" customWidth="1"/>
    <col min="8486" max="8486" width="14.42578125" style="82" customWidth="1"/>
    <col min="8487" max="8490" width="0" style="82" hidden="1" customWidth="1"/>
    <col min="8491" max="8491" width="11.85546875" style="82" customWidth="1"/>
    <col min="8492" max="8492" width="15" style="82" customWidth="1"/>
    <col min="8493" max="8496" width="0" style="82" hidden="1" customWidth="1"/>
    <col min="8497" max="8497" width="12" style="82" customWidth="1"/>
    <col min="8498" max="8498" width="6.7109375" style="82" customWidth="1"/>
    <col min="8499" max="8499" width="13.85546875" style="82" customWidth="1"/>
    <col min="8500" max="8503" width="0" style="82" hidden="1" customWidth="1"/>
    <col min="8504" max="8504" width="11.5703125" style="82" customWidth="1"/>
    <col min="8505" max="8505" width="6.7109375" style="82" customWidth="1"/>
    <col min="8506" max="8506" width="14.7109375" style="82" customWidth="1"/>
    <col min="8507" max="8510" width="0" style="82" hidden="1" customWidth="1"/>
    <col min="8511" max="8511" width="12.42578125" style="82" bestFit="1" customWidth="1"/>
    <col min="8512" max="8512" width="0" style="82" hidden="1" customWidth="1"/>
    <col min="8513" max="8513" width="5.7109375" style="82" bestFit="1" customWidth="1"/>
    <col min="8514" max="8514" width="12.42578125" style="82" bestFit="1" customWidth="1"/>
    <col min="8515" max="8519" width="0" style="82" hidden="1" customWidth="1"/>
    <col min="8520" max="8520" width="15.7109375" style="82" customWidth="1"/>
    <col min="8521" max="8521" width="0" style="82" hidden="1" customWidth="1"/>
    <col min="8522" max="8522" width="6.7109375" style="82" customWidth="1"/>
    <col min="8523" max="8523" width="12" style="82" bestFit="1" customWidth="1"/>
    <col min="8524" max="8528" width="0" style="82" hidden="1" customWidth="1"/>
    <col min="8529" max="8529" width="17.28515625" style="82" customWidth="1"/>
    <col min="8530" max="8530" width="0" style="82" hidden="1" customWidth="1"/>
    <col min="8531" max="8531" width="6.7109375" style="82" customWidth="1"/>
    <col min="8532" max="8532" width="10.5703125" style="82" bestFit="1" customWidth="1"/>
    <col min="8533" max="8537" width="0" style="82" hidden="1" customWidth="1"/>
    <col min="8538" max="8538" width="16.85546875" style="82" customWidth="1"/>
    <col min="8539" max="8544" width="0" style="82" hidden="1" customWidth="1"/>
    <col min="8545" max="8545" width="17.7109375" style="82" customWidth="1"/>
    <col min="8546" max="8546" width="0" style="82" hidden="1" customWidth="1"/>
    <col min="8547" max="8547" width="6.7109375" style="82" customWidth="1"/>
    <col min="8548" max="8548" width="13.5703125" style="82" customWidth="1"/>
    <col min="8549" max="8553" width="0" style="82" hidden="1" customWidth="1"/>
    <col min="8554" max="8554" width="12.140625" style="82" customWidth="1"/>
    <col min="8555" max="8555" width="0" style="82" hidden="1" customWidth="1"/>
    <col min="8556" max="8556" width="5.7109375" style="82" bestFit="1" customWidth="1"/>
    <col min="8557" max="8557" width="15.140625" style="82" customWidth="1"/>
    <col min="8558" max="8558" width="0" style="82" hidden="1" customWidth="1"/>
    <col min="8559" max="8721" width="9.140625" style="82"/>
    <col min="8722" max="8722" width="44.140625" style="82" customWidth="1"/>
    <col min="8723" max="8726" width="0" style="82" hidden="1" customWidth="1"/>
    <col min="8727" max="8727" width="13.85546875" style="82" customWidth="1"/>
    <col min="8728" max="8728" width="15.5703125" style="82" customWidth="1"/>
    <col min="8729" max="8732" width="0" style="82" hidden="1" customWidth="1"/>
    <col min="8733" max="8733" width="12.85546875" style="82" customWidth="1"/>
    <col min="8734" max="8734" width="6.7109375" style="82" customWidth="1"/>
    <col min="8735" max="8735" width="15.28515625" style="82" customWidth="1"/>
    <col min="8736" max="8739" width="0" style="82" hidden="1" customWidth="1"/>
    <col min="8740" max="8740" width="13.42578125" style="82" customWidth="1"/>
    <col min="8741" max="8741" width="6.7109375" style="82" customWidth="1"/>
    <col min="8742" max="8742" width="14.42578125" style="82" customWidth="1"/>
    <col min="8743" max="8746" width="0" style="82" hidden="1" customWidth="1"/>
    <col min="8747" max="8747" width="11.85546875" style="82" customWidth="1"/>
    <col min="8748" max="8748" width="15" style="82" customWidth="1"/>
    <col min="8749" max="8752" width="0" style="82" hidden="1" customWidth="1"/>
    <col min="8753" max="8753" width="12" style="82" customWidth="1"/>
    <col min="8754" max="8754" width="6.7109375" style="82" customWidth="1"/>
    <col min="8755" max="8755" width="13.85546875" style="82" customWidth="1"/>
    <col min="8756" max="8759" width="0" style="82" hidden="1" customWidth="1"/>
    <col min="8760" max="8760" width="11.5703125" style="82" customWidth="1"/>
    <col min="8761" max="8761" width="6.7109375" style="82" customWidth="1"/>
    <col min="8762" max="8762" width="14.7109375" style="82" customWidth="1"/>
    <col min="8763" max="8766" width="0" style="82" hidden="1" customWidth="1"/>
    <col min="8767" max="8767" width="12.42578125" style="82" bestFit="1" customWidth="1"/>
    <col min="8768" max="8768" width="0" style="82" hidden="1" customWidth="1"/>
    <col min="8769" max="8769" width="5.7109375" style="82" bestFit="1" customWidth="1"/>
    <col min="8770" max="8770" width="12.42578125" style="82" bestFit="1" customWidth="1"/>
    <col min="8771" max="8775" width="0" style="82" hidden="1" customWidth="1"/>
    <col min="8776" max="8776" width="15.7109375" style="82" customWidth="1"/>
    <col min="8777" max="8777" width="0" style="82" hidden="1" customWidth="1"/>
    <col min="8778" max="8778" width="6.7109375" style="82" customWidth="1"/>
    <col min="8779" max="8779" width="12" style="82" bestFit="1" customWidth="1"/>
    <col min="8780" max="8784" width="0" style="82" hidden="1" customWidth="1"/>
    <col min="8785" max="8785" width="17.28515625" style="82" customWidth="1"/>
    <col min="8786" max="8786" width="0" style="82" hidden="1" customWidth="1"/>
    <col min="8787" max="8787" width="6.7109375" style="82" customWidth="1"/>
    <col min="8788" max="8788" width="10.5703125" style="82" bestFit="1" customWidth="1"/>
    <col min="8789" max="8793" width="0" style="82" hidden="1" customWidth="1"/>
    <col min="8794" max="8794" width="16.85546875" style="82" customWidth="1"/>
    <col min="8795" max="8800" width="0" style="82" hidden="1" customWidth="1"/>
    <col min="8801" max="8801" width="17.7109375" style="82" customWidth="1"/>
    <col min="8802" max="8802" width="0" style="82" hidden="1" customWidth="1"/>
    <col min="8803" max="8803" width="6.7109375" style="82" customWidth="1"/>
    <col min="8804" max="8804" width="13.5703125" style="82" customWidth="1"/>
    <col min="8805" max="8809" width="0" style="82" hidden="1" customWidth="1"/>
    <col min="8810" max="8810" width="12.140625" style="82" customWidth="1"/>
    <col min="8811" max="8811" width="0" style="82" hidden="1" customWidth="1"/>
    <col min="8812" max="8812" width="5.7109375" style="82" bestFit="1" customWidth="1"/>
    <col min="8813" max="8813" width="15.140625" style="82" customWidth="1"/>
    <col min="8814" max="8814" width="0" style="82" hidden="1" customWidth="1"/>
    <col min="8815" max="8977" width="9.140625" style="82"/>
    <col min="8978" max="8978" width="44.140625" style="82" customWidth="1"/>
    <col min="8979" max="8982" width="0" style="82" hidden="1" customWidth="1"/>
    <col min="8983" max="8983" width="13.85546875" style="82" customWidth="1"/>
    <col min="8984" max="8984" width="15.5703125" style="82" customWidth="1"/>
    <col min="8985" max="8988" width="0" style="82" hidden="1" customWidth="1"/>
    <col min="8989" max="8989" width="12.85546875" style="82" customWidth="1"/>
    <col min="8990" max="8990" width="6.7109375" style="82" customWidth="1"/>
    <col min="8991" max="8991" width="15.28515625" style="82" customWidth="1"/>
    <col min="8992" max="8995" width="0" style="82" hidden="1" customWidth="1"/>
    <col min="8996" max="8996" width="13.42578125" style="82" customWidth="1"/>
    <col min="8997" max="8997" width="6.7109375" style="82" customWidth="1"/>
    <col min="8998" max="8998" width="14.42578125" style="82" customWidth="1"/>
    <col min="8999" max="9002" width="0" style="82" hidden="1" customWidth="1"/>
    <col min="9003" max="9003" width="11.85546875" style="82" customWidth="1"/>
    <col min="9004" max="9004" width="15" style="82" customWidth="1"/>
    <col min="9005" max="9008" width="0" style="82" hidden="1" customWidth="1"/>
    <col min="9009" max="9009" width="12" style="82" customWidth="1"/>
    <col min="9010" max="9010" width="6.7109375" style="82" customWidth="1"/>
    <col min="9011" max="9011" width="13.85546875" style="82" customWidth="1"/>
    <col min="9012" max="9015" width="0" style="82" hidden="1" customWidth="1"/>
    <col min="9016" max="9016" width="11.5703125" style="82" customWidth="1"/>
    <col min="9017" max="9017" width="6.7109375" style="82" customWidth="1"/>
    <col min="9018" max="9018" width="14.7109375" style="82" customWidth="1"/>
    <col min="9019" max="9022" width="0" style="82" hidden="1" customWidth="1"/>
    <col min="9023" max="9023" width="12.42578125" style="82" bestFit="1" customWidth="1"/>
    <col min="9024" max="9024" width="0" style="82" hidden="1" customWidth="1"/>
    <col min="9025" max="9025" width="5.7109375" style="82" bestFit="1" customWidth="1"/>
    <col min="9026" max="9026" width="12.42578125" style="82" bestFit="1" customWidth="1"/>
    <col min="9027" max="9031" width="0" style="82" hidden="1" customWidth="1"/>
    <col min="9032" max="9032" width="15.7109375" style="82" customWidth="1"/>
    <col min="9033" max="9033" width="0" style="82" hidden="1" customWidth="1"/>
    <col min="9034" max="9034" width="6.7109375" style="82" customWidth="1"/>
    <col min="9035" max="9035" width="12" style="82" bestFit="1" customWidth="1"/>
    <col min="9036" max="9040" width="0" style="82" hidden="1" customWidth="1"/>
    <col min="9041" max="9041" width="17.28515625" style="82" customWidth="1"/>
    <col min="9042" max="9042" width="0" style="82" hidden="1" customWidth="1"/>
    <col min="9043" max="9043" width="6.7109375" style="82" customWidth="1"/>
    <col min="9044" max="9044" width="10.5703125" style="82" bestFit="1" customWidth="1"/>
    <col min="9045" max="9049" width="0" style="82" hidden="1" customWidth="1"/>
    <col min="9050" max="9050" width="16.85546875" style="82" customWidth="1"/>
    <col min="9051" max="9056" width="0" style="82" hidden="1" customWidth="1"/>
    <col min="9057" max="9057" width="17.7109375" style="82" customWidth="1"/>
    <col min="9058" max="9058" width="0" style="82" hidden="1" customWidth="1"/>
    <col min="9059" max="9059" width="6.7109375" style="82" customWidth="1"/>
    <col min="9060" max="9060" width="13.5703125" style="82" customWidth="1"/>
    <col min="9061" max="9065" width="0" style="82" hidden="1" customWidth="1"/>
    <col min="9066" max="9066" width="12.140625" style="82" customWidth="1"/>
    <col min="9067" max="9067" width="0" style="82" hidden="1" customWidth="1"/>
    <col min="9068" max="9068" width="5.7109375" style="82" bestFit="1" customWidth="1"/>
    <col min="9069" max="9069" width="15.140625" style="82" customWidth="1"/>
    <col min="9070" max="9070" width="0" style="82" hidden="1" customWidth="1"/>
    <col min="9071" max="9233" width="9.140625" style="82"/>
    <col min="9234" max="9234" width="44.140625" style="82" customWidth="1"/>
    <col min="9235" max="9238" width="0" style="82" hidden="1" customWidth="1"/>
    <col min="9239" max="9239" width="13.85546875" style="82" customWidth="1"/>
    <col min="9240" max="9240" width="15.5703125" style="82" customWidth="1"/>
    <col min="9241" max="9244" width="0" style="82" hidden="1" customWidth="1"/>
    <col min="9245" max="9245" width="12.85546875" style="82" customWidth="1"/>
    <col min="9246" max="9246" width="6.7109375" style="82" customWidth="1"/>
    <col min="9247" max="9247" width="15.28515625" style="82" customWidth="1"/>
    <col min="9248" max="9251" width="0" style="82" hidden="1" customWidth="1"/>
    <col min="9252" max="9252" width="13.42578125" style="82" customWidth="1"/>
    <col min="9253" max="9253" width="6.7109375" style="82" customWidth="1"/>
    <col min="9254" max="9254" width="14.42578125" style="82" customWidth="1"/>
    <col min="9255" max="9258" width="0" style="82" hidden="1" customWidth="1"/>
    <col min="9259" max="9259" width="11.85546875" style="82" customWidth="1"/>
    <col min="9260" max="9260" width="15" style="82" customWidth="1"/>
    <col min="9261" max="9264" width="0" style="82" hidden="1" customWidth="1"/>
    <col min="9265" max="9265" width="12" style="82" customWidth="1"/>
    <col min="9266" max="9266" width="6.7109375" style="82" customWidth="1"/>
    <col min="9267" max="9267" width="13.85546875" style="82" customWidth="1"/>
    <col min="9268" max="9271" width="0" style="82" hidden="1" customWidth="1"/>
    <col min="9272" max="9272" width="11.5703125" style="82" customWidth="1"/>
    <col min="9273" max="9273" width="6.7109375" style="82" customWidth="1"/>
    <col min="9274" max="9274" width="14.7109375" style="82" customWidth="1"/>
    <col min="9275" max="9278" width="0" style="82" hidden="1" customWidth="1"/>
    <col min="9279" max="9279" width="12.42578125" style="82" bestFit="1" customWidth="1"/>
    <col min="9280" max="9280" width="0" style="82" hidden="1" customWidth="1"/>
    <col min="9281" max="9281" width="5.7109375" style="82" bestFit="1" customWidth="1"/>
    <col min="9282" max="9282" width="12.42578125" style="82" bestFit="1" customWidth="1"/>
    <col min="9283" max="9287" width="0" style="82" hidden="1" customWidth="1"/>
    <col min="9288" max="9288" width="15.7109375" style="82" customWidth="1"/>
    <col min="9289" max="9289" width="0" style="82" hidden="1" customWidth="1"/>
    <col min="9290" max="9290" width="6.7109375" style="82" customWidth="1"/>
    <col min="9291" max="9291" width="12" style="82" bestFit="1" customWidth="1"/>
    <col min="9292" max="9296" width="0" style="82" hidden="1" customWidth="1"/>
    <col min="9297" max="9297" width="17.28515625" style="82" customWidth="1"/>
    <col min="9298" max="9298" width="0" style="82" hidden="1" customWidth="1"/>
    <col min="9299" max="9299" width="6.7109375" style="82" customWidth="1"/>
    <col min="9300" max="9300" width="10.5703125" style="82" bestFit="1" customWidth="1"/>
    <col min="9301" max="9305" width="0" style="82" hidden="1" customWidth="1"/>
    <col min="9306" max="9306" width="16.85546875" style="82" customWidth="1"/>
    <col min="9307" max="9312" width="0" style="82" hidden="1" customWidth="1"/>
    <col min="9313" max="9313" width="17.7109375" style="82" customWidth="1"/>
    <col min="9314" max="9314" width="0" style="82" hidden="1" customWidth="1"/>
    <col min="9315" max="9315" width="6.7109375" style="82" customWidth="1"/>
    <col min="9316" max="9316" width="13.5703125" style="82" customWidth="1"/>
    <col min="9317" max="9321" width="0" style="82" hidden="1" customWidth="1"/>
    <col min="9322" max="9322" width="12.140625" style="82" customWidth="1"/>
    <col min="9323" max="9323" width="0" style="82" hidden="1" customWidth="1"/>
    <col min="9324" max="9324" width="5.7109375" style="82" bestFit="1" customWidth="1"/>
    <col min="9325" max="9325" width="15.140625" style="82" customWidth="1"/>
    <col min="9326" max="9326" width="0" style="82" hidden="1" customWidth="1"/>
    <col min="9327" max="9489" width="9.140625" style="82"/>
    <col min="9490" max="9490" width="44.140625" style="82" customWidth="1"/>
    <col min="9491" max="9494" width="0" style="82" hidden="1" customWidth="1"/>
    <col min="9495" max="9495" width="13.85546875" style="82" customWidth="1"/>
    <col min="9496" max="9496" width="15.5703125" style="82" customWidth="1"/>
    <col min="9497" max="9500" width="0" style="82" hidden="1" customWidth="1"/>
    <col min="9501" max="9501" width="12.85546875" style="82" customWidth="1"/>
    <col min="9502" max="9502" width="6.7109375" style="82" customWidth="1"/>
    <col min="9503" max="9503" width="15.28515625" style="82" customWidth="1"/>
    <col min="9504" max="9507" width="0" style="82" hidden="1" customWidth="1"/>
    <col min="9508" max="9508" width="13.42578125" style="82" customWidth="1"/>
    <col min="9509" max="9509" width="6.7109375" style="82" customWidth="1"/>
    <col min="9510" max="9510" width="14.42578125" style="82" customWidth="1"/>
    <col min="9511" max="9514" width="0" style="82" hidden="1" customWidth="1"/>
    <col min="9515" max="9515" width="11.85546875" style="82" customWidth="1"/>
    <col min="9516" max="9516" width="15" style="82" customWidth="1"/>
    <col min="9517" max="9520" width="0" style="82" hidden="1" customWidth="1"/>
    <col min="9521" max="9521" width="12" style="82" customWidth="1"/>
    <col min="9522" max="9522" width="6.7109375" style="82" customWidth="1"/>
    <col min="9523" max="9523" width="13.85546875" style="82" customWidth="1"/>
    <col min="9524" max="9527" width="0" style="82" hidden="1" customWidth="1"/>
    <col min="9528" max="9528" width="11.5703125" style="82" customWidth="1"/>
    <col min="9529" max="9529" width="6.7109375" style="82" customWidth="1"/>
    <col min="9530" max="9530" width="14.7109375" style="82" customWidth="1"/>
    <col min="9531" max="9534" width="0" style="82" hidden="1" customWidth="1"/>
    <col min="9535" max="9535" width="12.42578125" style="82" bestFit="1" customWidth="1"/>
    <col min="9536" max="9536" width="0" style="82" hidden="1" customWidth="1"/>
    <col min="9537" max="9537" width="5.7109375" style="82" bestFit="1" customWidth="1"/>
    <col min="9538" max="9538" width="12.42578125" style="82" bestFit="1" customWidth="1"/>
    <col min="9539" max="9543" width="0" style="82" hidden="1" customWidth="1"/>
    <col min="9544" max="9544" width="15.7109375" style="82" customWidth="1"/>
    <col min="9545" max="9545" width="0" style="82" hidden="1" customWidth="1"/>
    <col min="9546" max="9546" width="6.7109375" style="82" customWidth="1"/>
    <col min="9547" max="9547" width="12" style="82" bestFit="1" customWidth="1"/>
    <col min="9548" max="9552" width="0" style="82" hidden="1" customWidth="1"/>
    <col min="9553" max="9553" width="17.28515625" style="82" customWidth="1"/>
    <col min="9554" max="9554" width="0" style="82" hidden="1" customWidth="1"/>
    <col min="9555" max="9555" width="6.7109375" style="82" customWidth="1"/>
    <col min="9556" max="9556" width="10.5703125" style="82" bestFit="1" customWidth="1"/>
    <col min="9557" max="9561" width="0" style="82" hidden="1" customWidth="1"/>
    <col min="9562" max="9562" width="16.85546875" style="82" customWidth="1"/>
    <col min="9563" max="9568" width="0" style="82" hidden="1" customWidth="1"/>
    <col min="9569" max="9569" width="17.7109375" style="82" customWidth="1"/>
    <col min="9570" max="9570" width="0" style="82" hidden="1" customWidth="1"/>
    <col min="9571" max="9571" width="6.7109375" style="82" customWidth="1"/>
    <col min="9572" max="9572" width="13.5703125" style="82" customWidth="1"/>
    <col min="9573" max="9577" width="0" style="82" hidden="1" customWidth="1"/>
    <col min="9578" max="9578" width="12.140625" style="82" customWidth="1"/>
    <col min="9579" max="9579" width="0" style="82" hidden="1" customWidth="1"/>
    <col min="9580" max="9580" width="5.7109375" style="82" bestFit="1" customWidth="1"/>
    <col min="9581" max="9581" width="15.140625" style="82" customWidth="1"/>
    <col min="9582" max="9582" width="0" style="82" hidden="1" customWidth="1"/>
    <col min="9583" max="9745" width="9.140625" style="82"/>
    <col min="9746" max="9746" width="44.140625" style="82" customWidth="1"/>
    <col min="9747" max="9750" width="0" style="82" hidden="1" customWidth="1"/>
    <col min="9751" max="9751" width="13.85546875" style="82" customWidth="1"/>
    <col min="9752" max="9752" width="15.5703125" style="82" customWidth="1"/>
    <col min="9753" max="9756" width="0" style="82" hidden="1" customWidth="1"/>
    <col min="9757" max="9757" width="12.85546875" style="82" customWidth="1"/>
    <col min="9758" max="9758" width="6.7109375" style="82" customWidth="1"/>
    <col min="9759" max="9759" width="15.28515625" style="82" customWidth="1"/>
    <col min="9760" max="9763" width="0" style="82" hidden="1" customWidth="1"/>
    <col min="9764" max="9764" width="13.42578125" style="82" customWidth="1"/>
    <col min="9765" max="9765" width="6.7109375" style="82" customWidth="1"/>
    <col min="9766" max="9766" width="14.42578125" style="82" customWidth="1"/>
    <col min="9767" max="9770" width="0" style="82" hidden="1" customWidth="1"/>
    <col min="9771" max="9771" width="11.85546875" style="82" customWidth="1"/>
    <col min="9772" max="9772" width="15" style="82" customWidth="1"/>
    <col min="9773" max="9776" width="0" style="82" hidden="1" customWidth="1"/>
    <col min="9777" max="9777" width="12" style="82" customWidth="1"/>
    <col min="9778" max="9778" width="6.7109375" style="82" customWidth="1"/>
    <col min="9779" max="9779" width="13.85546875" style="82" customWidth="1"/>
    <col min="9780" max="9783" width="0" style="82" hidden="1" customWidth="1"/>
    <col min="9784" max="9784" width="11.5703125" style="82" customWidth="1"/>
    <col min="9785" max="9785" width="6.7109375" style="82" customWidth="1"/>
    <col min="9786" max="9786" width="14.7109375" style="82" customWidth="1"/>
    <col min="9787" max="9790" width="0" style="82" hidden="1" customWidth="1"/>
    <col min="9791" max="9791" width="12.42578125" style="82" bestFit="1" customWidth="1"/>
    <col min="9792" max="9792" width="0" style="82" hidden="1" customWidth="1"/>
    <col min="9793" max="9793" width="5.7109375" style="82" bestFit="1" customWidth="1"/>
    <col min="9794" max="9794" width="12.42578125" style="82" bestFit="1" customWidth="1"/>
    <col min="9795" max="9799" width="0" style="82" hidden="1" customWidth="1"/>
    <col min="9800" max="9800" width="15.7109375" style="82" customWidth="1"/>
    <col min="9801" max="9801" width="0" style="82" hidden="1" customWidth="1"/>
    <col min="9802" max="9802" width="6.7109375" style="82" customWidth="1"/>
    <col min="9803" max="9803" width="12" style="82" bestFit="1" customWidth="1"/>
    <col min="9804" max="9808" width="0" style="82" hidden="1" customWidth="1"/>
    <col min="9809" max="9809" width="17.28515625" style="82" customWidth="1"/>
    <col min="9810" max="9810" width="0" style="82" hidden="1" customWidth="1"/>
    <col min="9811" max="9811" width="6.7109375" style="82" customWidth="1"/>
    <col min="9812" max="9812" width="10.5703125" style="82" bestFit="1" customWidth="1"/>
    <col min="9813" max="9817" width="0" style="82" hidden="1" customWidth="1"/>
    <col min="9818" max="9818" width="16.85546875" style="82" customWidth="1"/>
    <col min="9819" max="9824" width="0" style="82" hidden="1" customWidth="1"/>
    <col min="9825" max="9825" width="17.7109375" style="82" customWidth="1"/>
    <col min="9826" max="9826" width="0" style="82" hidden="1" customWidth="1"/>
    <col min="9827" max="9827" width="6.7109375" style="82" customWidth="1"/>
    <col min="9828" max="9828" width="13.5703125" style="82" customWidth="1"/>
    <col min="9829" max="9833" width="0" style="82" hidden="1" customWidth="1"/>
    <col min="9834" max="9834" width="12.140625" style="82" customWidth="1"/>
    <col min="9835" max="9835" width="0" style="82" hidden="1" customWidth="1"/>
    <col min="9836" max="9836" width="5.7109375" style="82" bestFit="1" customWidth="1"/>
    <col min="9837" max="9837" width="15.140625" style="82" customWidth="1"/>
    <col min="9838" max="9838" width="0" style="82" hidden="1" customWidth="1"/>
    <col min="9839" max="10001" width="9.140625" style="82"/>
    <col min="10002" max="10002" width="44.140625" style="82" customWidth="1"/>
    <col min="10003" max="10006" width="0" style="82" hidden="1" customWidth="1"/>
    <col min="10007" max="10007" width="13.85546875" style="82" customWidth="1"/>
    <col min="10008" max="10008" width="15.5703125" style="82" customWidth="1"/>
    <col min="10009" max="10012" width="0" style="82" hidden="1" customWidth="1"/>
    <col min="10013" max="10013" width="12.85546875" style="82" customWidth="1"/>
    <col min="10014" max="10014" width="6.7109375" style="82" customWidth="1"/>
    <col min="10015" max="10015" width="15.28515625" style="82" customWidth="1"/>
    <col min="10016" max="10019" width="0" style="82" hidden="1" customWidth="1"/>
    <col min="10020" max="10020" width="13.42578125" style="82" customWidth="1"/>
    <col min="10021" max="10021" width="6.7109375" style="82" customWidth="1"/>
    <col min="10022" max="10022" width="14.42578125" style="82" customWidth="1"/>
    <col min="10023" max="10026" width="0" style="82" hidden="1" customWidth="1"/>
    <col min="10027" max="10027" width="11.85546875" style="82" customWidth="1"/>
    <col min="10028" max="10028" width="15" style="82" customWidth="1"/>
    <col min="10029" max="10032" width="0" style="82" hidden="1" customWidth="1"/>
    <col min="10033" max="10033" width="12" style="82" customWidth="1"/>
    <col min="10034" max="10034" width="6.7109375" style="82" customWidth="1"/>
    <col min="10035" max="10035" width="13.85546875" style="82" customWidth="1"/>
    <col min="10036" max="10039" width="0" style="82" hidden="1" customWidth="1"/>
    <col min="10040" max="10040" width="11.5703125" style="82" customWidth="1"/>
    <col min="10041" max="10041" width="6.7109375" style="82" customWidth="1"/>
    <col min="10042" max="10042" width="14.7109375" style="82" customWidth="1"/>
    <col min="10043" max="10046" width="0" style="82" hidden="1" customWidth="1"/>
    <col min="10047" max="10047" width="12.42578125" style="82" bestFit="1" customWidth="1"/>
    <col min="10048" max="10048" width="0" style="82" hidden="1" customWidth="1"/>
    <col min="10049" max="10049" width="5.7109375" style="82" bestFit="1" customWidth="1"/>
    <col min="10050" max="10050" width="12.42578125" style="82" bestFit="1" customWidth="1"/>
    <col min="10051" max="10055" width="0" style="82" hidden="1" customWidth="1"/>
    <col min="10056" max="10056" width="15.7109375" style="82" customWidth="1"/>
    <col min="10057" max="10057" width="0" style="82" hidden="1" customWidth="1"/>
    <col min="10058" max="10058" width="6.7109375" style="82" customWidth="1"/>
    <col min="10059" max="10059" width="12" style="82" bestFit="1" customWidth="1"/>
    <col min="10060" max="10064" width="0" style="82" hidden="1" customWidth="1"/>
    <col min="10065" max="10065" width="17.28515625" style="82" customWidth="1"/>
    <col min="10066" max="10066" width="0" style="82" hidden="1" customWidth="1"/>
    <col min="10067" max="10067" width="6.7109375" style="82" customWidth="1"/>
    <col min="10068" max="10068" width="10.5703125" style="82" bestFit="1" customWidth="1"/>
    <col min="10069" max="10073" width="0" style="82" hidden="1" customWidth="1"/>
    <col min="10074" max="10074" width="16.85546875" style="82" customWidth="1"/>
    <col min="10075" max="10080" width="0" style="82" hidden="1" customWidth="1"/>
    <col min="10081" max="10081" width="17.7109375" style="82" customWidth="1"/>
    <col min="10082" max="10082" width="0" style="82" hidden="1" customWidth="1"/>
    <col min="10083" max="10083" width="6.7109375" style="82" customWidth="1"/>
    <col min="10084" max="10084" width="13.5703125" style="82" customWidth="1"/>
    <col min="10085" max="10089" width="0" style="82" hidden="1" customWidth="1"/>
    <col min="10090" max="10090" width="12.140625" style="82" customWidth="1"/>
    <col min="10091" max="10091" width="0" style="82" hidden="1" customWidth="1"/>
    <col min="10092" max="10092" width="5.7109375" style="82" bestFit="1" customWidth="1"/>
    <col min="10093" max="10093" width="15.140625" style="82" customWidth="1"/>
    <col min="10094" max="10094" width="0" style="82" hidden="1" customWidth="1"/>
    <col min="10095" max="10257" width="9.140625" style="82"/>
    <col min="10258" max="10258" width="44.140625" style="82" customWidth="1"/>
    <col min="10259" max="10262" width="0" style="82" hidden="1" customWidth="1"/>
    <col min="10263" max="10263" width="13.85546875" style="82" customWidth="1"/>
    <col min="10264" max="10264" width="15.5703125" style="82" customWidth="1"/>
    <col min="10265" max="10268" width="0" style="82" hidden="1" customWidth="1"/>
    <col min="10269" max="10269" width="12.85546875" style="82" customWidth="1"/>
    <col min="10270" max="10270" width="6.7109375" style="82" customWidth="1"/>
    <col min="10271" max="10271" width="15.28515625" style="82" customWidth="1"/>
    <col min="10272" max="10275" width="0" style="82" hidden="1" customWidth="1"/>
    <col min="10276" max="10276" width="13.42578125" style="82" customWidth="1"/>
    <col min="10277" max="10277" width="6.7109375" style="82" customWidth="1"/>
    <col min="10278" max="10278" width="14.42578125" style="82" customWidth="1"/>
    <col min="10279" max="10282" width="0" style="82" hidden="1" customWidth="1"/>
    <col min="10283" max="10283" width="11.85546875" style="82" customWidth="1"/>
    <col min="10284" max="10284" width="15" style="82" customWidth="1"/>
    <col min="10285" max="10288" width="0" style="82" hidden="1" customWidth="1"/>
    <col min="10289" max="10289" width="12" style="82" customWidth="1"/>
    <col min="10290" max="10290" width="6.7109375" style="82" customWidth="1"/>
    <col min="10291" max="10291" width="13.85546875" style="82" customWidth="1"/>
    <col min="10292" max="10295" width="0" style="82" hidden="1" customWidth="1"/>
    <col min="10296" max="10296" width="11.5703125" style="82" customWidth="1"/>
    <col min="10297" max="10297" width="6.7109375" style="82" customWidth="1"/>
    <col min="10298" max="10298" width="14.7109375" style="82" customWidth="1"/>
    <col min="10299" max="10302" width="0" style="82" hidden="1" customWidth="1"/>
    <col min="10303" max="10303" width="12.42578125" style="82" bestFit="1" customWidth="1"/>
    <col min="10304" max="10304" width="0" style="82" hidden="1" customWidth="1"/>
    <col min="10305" max="10305" width="5.7109375" style="82" bestFit="1" customWidth="1"/>
    <col min="10306" max="10306" width="12.42578125" style="82" bestFit="1" customWidth="1"/>
    <col min="10307" max="10311" width="0" style="82" hidden="1" customWidth="1"/>
    <col min="10312" max="10312" width="15.7109375" style="82" customWidth="1"/>
    <col min="10313" max="10313" width="0" style="82" hidden="1" customWidth="1"/>
    <col min="10314" max="10314" width="6.7109375" style="82" customWidth="1"/>
    <col min="10315" max="10315" width="12" style="82" bestFit="1" customWidth="1"/>
    <col min="10316" max="10320" width="0" style="82" hidden="1" customWidth="1"/>
    <col min="10321" max="10321" width="17.28515625" style="82" customWidth="1"/>
    <col min="10322" max="10322" width="0" style="82" hidden="1" customWidth="1"/>
    <col min="10323" max="10323" width="6.7109375" style="82" customWidth="1"/>
    <col min="10324" max="10324" width="10.5703125" style="82" bestFit="1" customWidth="1"/>
    <col min="10325" max="10329" width="0" style="82" hidden="1" customWidth="1"/>
    <col min="10330" max="10330" width="16.85546875" style="82" customWidth="1"/>
    <col min="10331" max="10336" width="0" style="82" hidden="1" customWidth="1"/>
    <col min="10337" max="10337" width="17.7109375" style="82" customWidth="1"/>
    <col min="10338" max="10338" width="0" style="82" hidden="1" customWidth="1"/>
    <col min="10339" max="10339" width="6.7109375" style="82" customWidth="1"/>
    <col min="10340" max="10340" width="13.5703125" style="82" customWidth="1"/>
    <col min="10341" max="10345" width="0" style="82" hidden="1" customWidth="1"/>
    <col min="10346" max="10346" width="12.140625" style="82" customWidth="1"/>
    <col min="10347" max="10347" width="0" style="82" hidden="1" customWidth="1"/>
    <col min="10348" max="10348" width="5.7109375" style="82" bestFit="1" customWidth="1"/>
    <col min="10349" max="10349" width="15.140625" style="82" customWidth="1"/>
    <col min="10350" max="10350" width="0" style="82" hidden="1" customWidth="1"/>
    <col min="10351" max="10513" width="9.140625" style="82"/>
    <col min="10514" max="10514" width="44.140625" style="82" customWidth="1"/>
    <col min="10515" max="10518" width="0" style="82" hidden="1" customWidth="1"/>
    <col min="10519" max="10519" width="13.85546875" style="82" customWidth="1"/>
    <col min="10520" max="10520" width="15.5703125" style="82" customWidth="1"/>
    <col min="10521" max="10524" width="0" style="82" hidden="1" customWidth="1"/>
    <col min="10525" max="10525" width="12.85546875" style="82" customWidth="1"/>
    <col min="10526" max="10526" width="6.7109375" style="82" customWidth="1"/>
    <col min="10527" max="10527" width="15.28515625" style="82" customWidth="1"/>
    <col min="10528" max="10531" width="0" style="82" hidden="1" customWidth="1"/>
    <col min="10532" max="10532" width="13.42578125" style="82" customWidth="1"/>
    <col min="10533" max="10533" width="6.7109375" style="82" customWidth="1"/>
    <col min="10534" max="10534" width="14.42578125" style="82" customWidth="1"/>
    <col min="10535" max="10538" width="0" style="82" hidden="1" customWidth="1"/>
    <col min="10539" max="10539" width="11.85546875" style="82" customWidth="1"/>
    <col min="10540" max="10540" width="15" style="82" customWidth="1"/>
    <col min="10541" max="10544" width="0" style="82" hidden="1" customWidth="1"/>
    <col min="10545" max="10545" width="12" style="82" customWidth="1"/>
    <col min="10546" max="10546" width="6.7109375" style="82" customWidth="1"/>
    <col min="10547" max="10547" width="13.85546875" style="82" customWidth="1"/>
    <col min="10548" max="10551" width="0" style="82" hidden="1" customWidth="1"/>
    <col min="10552" max="10552" width="11.5703125" style="82" customWidth="1"/>
    <col min="10553" max="10553" width="6.7109375" style="82" customWidth="1"/>
    <col min="10554" max="10554" width="14.7109375" style="82" customWidth="1"/>
    <col min="10555" max="10558" width="0" style="82" hidden="1" customWidth="1"/>
    <col min="10559" max="10559" width="12.42578125" style="82" bestFit="1" customWidth="1"/>
    <col min="10560" max="10560" width="0" style="82" hidden="1" customWidth="1"/>
    <col min="10561" max="10561" width="5.7109375" style="82" bestFit="1" customWidth="1"/>
    <col min="10562" max="10562" width="12.42578125" style="82" bestFit="1" customWidth="1"/>
    <col min="10563" max="10567" width="0" style="82" hidden="1" customWidth="1"/>
    <col min="10568" max="10568" width="15.7109375" style="82" customWidth="1"/>
    <col min="10569" max="10569" width="0" style="82" hidden="1" customWidth="1"/>
    <col min="10570" max="10570" width="6.7109375" style="82" customWidth="1"/>
    <col min="10571" max="10571" width="12" style="82" bestFit="1" customWidth="1"/>
    <col min="10572" max="10576" width="0" style="82" hidden="1" customWidth="1"/>
    <col min="10577" max="10577" width="17.28515625" style="82" customWidth="1"/>
    <col min="10578" max="10578" width="0" style="82" hidden="1" customWidth="1"/>
    <col min="10579" max="10579" width="6.7109375" style="82" customWidth="1"/>
    <col min="10580" max="10580" width="10.5703125" style="82" bestFit="1" customWidth="1"/>
    <col min="10581" max="10585" width="0" style="82" hidden="1" customWidth="1"/>
    <col min="10586" max="10586" width="16.85546875" style="82" customWidth="1"/>
    <col min="10587" max="10592" width="0" style="82" hidden="1" customWidth="1"/>
    <col min="10593" max="10593" width="17.7109375" style="82" customWidth="1"/>
    <col min="10594" max="10594" width="0" style="82" hidden="1" customWidth="1"/>
    <col min="10595" max="10595" width="6.7109375" style="82" customWidth="1"/>
    <col min="10596" max="10596" width="13.5703125" style="82" customWidth="1"/>
    <col min="10597" max="10601" width="0" style="82" hidden="1" customWidth="1"/>
    <col min="10602" max="10602" width="12.140625" style="82" customWidth="1"/>
    <col min="10603" max="10603" width="0" style="82" hidden="1" customWidth="1"/>
    <col min="10604" max="10604" width="5.7109375" style="82" bestFit="1" customWidth="1"/>
    <col min="10605" max="10605" width="15.140625" style="82" customWidth="1"/>
    <col min="10606" max="10606" width="0" style="82" hidden="1" customWidth="1"/>
    <col min="10607" max="10769" width="9.140625" style="82"/>
    <col min="10770" max="10770" width="44.140625" style="82" customWidth="1"/>
    <col min="10771" max="10774" width="0" style="82" hidden="1" customWidth="1"/>
    <col min="10775" max="10775" width="13.85546875" style="82" customWidth="1"/>
    <col min="10776" max="10776" width="15.5703125" style="82" customWidth="1"/>
    <col min="10777" max="10780" width="0" style="82" hidden="1" customWidth="1"/>
    <col min="10781" max="10781" width="12.85546875" style="82" customWidth="1"/>
    <col min="10782" max="10782" width="6.7109375" style="82" customWidth="1"/>
    <col min="10783" max="10783" width="15.28515625" style="82" customWidth="1"/>
    <col min="10784" max="10787" width="0" style="82" hidden="1" customWidth="1"/>
    <col min="10788" max="10788" width="13.42578125" style="82" customWidth="1"/>
    <col min="10789" max="10789" width="6.7109375" style="82" customWidth="1"/>
    <col min="10790" max="10790" width="14.42578125" style="82" customWidth="1"/>
    <col min="10791" max="10794" width="0" style="82" hidden="1" customWidth="1"/>
    <col min="10795" max="10795" width="11.85546875" style="82" customWidth="1"/>
    <col min="10796" max="10796" width="15" style="82" customWidth="1"/>
    <col min="10797" max="10800" width="0" style="82" hidden="1" customWidth="1"/>
    <col min="10801" max="10801" width="12" style="82" customWidth="1"/>
    <col min="10802" max="10802" width="6.7109375" style="82" customWidth="1"/>
    <col min="10803" max="10803" width="13.85546875" style="82" customWidth="1"/>
    <col min="10804" max="10807" width="0" style="82" hidden="1" customWidth="1"/>
    <col min="10808" max="10808" width="11.5703125" style="82" customWidth="1"/>
    <col min="10809" max="10809" width="6.7109375" style="82" customWidth="1"/>
    <col min="10810" max="10810" width="14.7109375" style="82" customWidth="1"/>
    <col min="10811" max="10814" width="0" style="82" hidden="1" customWidth="1"/>
    <col min="10815" max="10815" width="12.42578125" style="82" bestFit="1" customWidth="1"/>
    <col min="10816" max="10816" width="0" style="82" hidden="1" customWidth="1"/>
    <col min="10817" max="10817" width="5.7109375" style="82" bestFit="1" customWidth="1"/>
    <col min="10818" max="10818" width="12.42578125" style="82" bestFit="1" customWidth="1"/>
    <col min="10819" max="10823" width="0" style="82" hidden="1" customWidth="1"/>
    <col min="10824" max="10824" width="15.7109375" style="82" customWidth="1"/>
    <col min="10825" max="10825" width="0" style="82" hidden="1" customWidth="1"/>
    <col min="10826" max="10826" width="6.7109375" style="82" customWidth="1"/>
    <col min="10827" max="10827" width="12" style="82" bestFit="1" customWidth="1"/>
    <col min="10828" max="10832" width="0" style="82" hidden="1" customWidth="1"/>
    <col min="10833" max="10833" width="17.28515625" style="82" customWidth="1"/>
    <col min="10834" max="10834" width="0" style="82" hidden="1" customWidth="1"/>
    <col min="10835" max="10835" width="6.7109375" style="82" customWidth="1"/>
    <col min="10836" max="10836" width="10.5703125" style="82" bestFit="1" customWidth="1"/>
    <col min="10837" max="10841" width="0" style="82" hidden="1" customWidth="1"/>
    <col min="10842" max="10842" width="16.85546875" style="82" customWidth="1"/>
    <col min="10843" max="10848" width="0" style="82" hidden="1" customWidth="1"/>
    <col min="10849" max="10849" width="17.7109375" style="82" customWidth="1"/>
    <col min="10850" max="10850" width="0" style="82" hidden="1" customWidth="1"/>
    <col min="10851" max="10851" width="6.7109375" style="82" customWidth="1"/>
    <col min="10852" max="10852" width="13.5703125" style="82" customWidth="1"/>
    <col min="10853" max="10857" width="0" style="82" hidden="1" customWidth="1"/>
    <col min="10858" max="10858" width="12.140625" style="82" customWidth="1"/>
    <col min="10859" max="10859" width="0" style="82" hidden="1" customWidth="1"/>
    <col min="10860" max="10860" width="5.7109375" style="82" bestFit="1" customWidth="1"/>
    <col min="10861" max="10861" width="15.140625" style="82" customWidth="1"/>
    <col min="10862" max="10862" width="0" style="82" hidden="1" customWidth="1"/>
    <col min="10863" max="11025" width="9.140625" style="82"/>
    <col min="11026" max="11026" width="44.140625" style="82" customWidth="1"/>
    <col min="11027" max="11030" width="0" style="82" hidden="1" customWidth="1"/>
    <col min="11031" max="11031" width="13.85546875" style="82" customWidth="1"/>
    <col min="11032" max="11032" width="15.5703125" style="82" customWidth="1"/>
    <col min="11033" max="11036" width="0" style="82" hidden="1" customWidth="1"/>
    <col min="11037" max="11037" width="12.85546875" style="82" customWidth="1"/>
    <col min="11038" max="11038" width="6.7109375" style="82" customWidth="1"/>
    <col min="11039" max="11039" width="15.28515625" style="82" customWidth="1"/>
    <col min="11040" max="11043" width="0" style="82" hidden="1" customWidth="1"/>
    <col min="11044" max="11044" width="13.42578125" style="82" customWidth="1"/>
    <col min="11045" max="11045" width="6.7109375" style="82" customWidth="1"/>
    <col min="11046" max="11046" width="14.42578125" style="82" customWidth="1"/>
    <col min="11047" max="11050" width="0" style="82" hidden="1" customWidth="1"/>
    <col min="11051" max="11051" width="11.85546875" style="82" customWidth="1"/>
    <col min="11052" max="11052" width="15" style="82" customWidth="1"/>
    <col min="11053" max="11056" width="0" style="82" hidden="1" customWidth="1"/>
    <col min="11057" max="11057" width="12" style="82" customWidth="1"/>
    <col min="11058" max="11058" width="6.7109375" style="82" customWidth="1"/>
    <col min="11059" max="11059" width="13.85546875" style="82" customWidth="1"/>
    <col min="11060" max="11063" width="0" style="82" hidden="1" customWidth="1"/>
    <col min="11064" max="11064" width="11.5703125" style="82" customWidth="1"/>
    <col min="11065" max="11065" width="6.7109375" style="82" customWidth="1"/>
    <col min="11066" max="11066" width="14.7109375" style="82" customWidth="1"/>
    <col min="11067" max="11070" width="0" style="82" hidden="1" customWidth="1"/>
    <col min="11071" max="11071" width="12.42578125" style="82" bestFit="1" customWidth="1"/>
    <col min="11072" max="11072" width="0" style="82" hidden="1" customWidth="1"/>
    <col min="11073" max="11073" width="5.7109375" style="82" bestFit="1" customWidth="1"/>
    <col min="11074" max="11074" width="12.42578125" style="82" bestFit="1" customWidth="1"/>
    <col min="11075" max="11079" width="0" style="82" hidden="1" customWidth="1"/>
    <col min="11080" max="11080" width="15.7109375" style="82" customWidth="1"/>
    <col min="11081" max="11081" width="0" style="82" hidden="1" customWidth="1"/>
    <col min="11082" max="11082" width="6.7109375" style="82" customWidth="1"/>
    <col min="11083" max="11083" width="12" style="82" bestFit="1" customWidth="1"/>
    <col min="11084" max="11088" width="0" style="82" hidden="1" customWidth="1"/>
    <col min="11089" max="11089" width="17.28515625" style="82" customWidth="1"/>
    <col min="11090" max="11090" width="0" style="82" hidden="1" customWidth="1"/>
    <col min="11091" max="11091" width="6.7109375" style="82" customWidth="1"/>
    <col min="11092" max="11092" width="10.5703125" style="82" bestFit="1" customWidth="1"/>
    <col min="11093" max="11097" width="0" style="82" hidden="1" customWidth="1"/>
    <col min="11098" max="11098" width="16.85546875" style="82" customWidth="1"/>
    <col min="11099" max="11104" width="0" style="82" hidden="1" customWidth="1"/>
    <col min="11105" max="11105" width="17.7109375" style="82" customWidth="1"/>
    <col min="11106" max="11106" width="0" style="82" hidden="1" customWidth="1"/>
    <col min="11107" max="11107" width="6.7109375" style="82" customWidth="1"/>
    <col min="11108" max="11108" width="13.5703125" style="82" customWidth="1"/>
    <col min="11109" max="11113" width="0" style="82" hidden="1" customWidth="1"/>
    <col min="11114" max="11114" width="12.140625" style="82" customWidth="1"/>
    <col min="11115" max="11115" width="0" style="82" hidden="1" customWidth="1"/>
    <col min="11116" max="11116" width="5.7109375" style="82" bestFit="1" customWidth="1"/>
    <col min="11117" max="11117" width="15.140625" style="82" customWidth="1"/>
    <col min="11118" max="11118" width="0" style="82" hidden="1" customWidth="1"/>
    <col min="11119" max="11281" width="9.140625" style="82"/>
    <col min="11282" max="11282" width="44.140625" style="82" customWidth="1"/>
    <col min="11283" max="11286" width="0" style="82" hidden="1" customWidth="1"/>
    <col min="11287" max="11287" width="13.85546875" style="82" customWidth="1"/>
    <col min="11288" max="11288" width="15.5703125" style="82" customWidth="1"/>
    <col min="11289" max="11292" width="0" style="82" hidden="1" customWidth="1"/>
    <col min="11293" max="11293" width="12.85546875" style="82" customWidth="1"/>
    <col min="11294" max="11294" width="6.7109375" style="82" customWidth="1"/>
    <col min="11295" max="11295" width="15.28515625" style="82" customWidth="1"/>
    <col min="11296" max="11299" width="0" style="82" hidden="1" customWidth="1"/>
    <col min="11300" max="11300" width="13.42578125" style="82" customWidth="1"/>
    <col min="11301" max="11301" width="6.7109375" style="82" customWidth="1"/>
    <col min="11302" max="11302" width="14.42578125" style="82" customWidth="1"/>
    <col min="11303" max="11306" width="0" style="82" hidden="1" customWidth="1"/>
    <col min="11307" max="11307" width="11.85546875" style="82" customWidth="1"/>
    <col min="11308" max="11308" width="15" style="82" customWidth="1"/>
    <col min="11309" max="11312" width="0" style="82" hidden="1" customWidth="1"/>
    <col min="11313" max="11313" width="12" style="82" customWidth="1"/>
    <col min="11314" max="11314" width="6.7109375" style="82" customWidth="1"/>
    <col min="11315" max="11315" width="13.85546875" style="82" customWidth="1"/>
    <col min="11316" max="11319" width="0" style="82" hidden="1" customWidth="1"/>
    <col min="11320" max="11320" width="11.5703125" style="82" customWidth="1"/>
    <col min="11321" max="11321" width="6.7109375" style="82" customWidth="1"/>
    <col min="11322" max="11322" width="14.7109375" style="82" customWidth="1"/>
    <col min="11323" max="11326" width="0" style="82" hidden="1" customWidth="1"/>
    <col min="11327" max="11327" width="12.42578125" style="82" bestFit="1" customWidth="1"/>
    <col min="11328" max="11328" width="0" style="82" hidden="1" customWidth="1"/>
    <col min="11329" max="11329" width="5.7109375" style="82" bestFit="1" customWidth="1"/>
    <col min="11330" max="11330" width="12.42578125" style="82" bestFit="1" customWidth="1"/>
    <col min="11331" max="11335" width="0" style="82" hidden="1" customWidth="1"/>
    <col min="11336" max="11336" width="15.7109375" style="82" customWidth="1"/>
    <col min="11337" max="11337" width="0" style="82" hidden="1" customWidth="1"/>
    <col min="11338" max="11338" width="6.7109375" style="82" customWidth="1"/>
    <col min="11339" max="11339" width="12" style="82" bestFit="1" customWidth="1"/>
    <col min="11340" max="11344" width="0" style="82" hidden="1" customWidth="1"/>
    <col min="11345" max="11345" width="17.28515625" style="82" customWidth="1"/>
    <col min="11346" max="11346" width="0" style="82" hidden="1" customWidth="1"/>
    <col min="11347" max="11347" width="6.7109375" style="82" customWidth="1"/>
    <col min="11348" max="11348" width="10.5703125" style="82" bestFit="1" customWidth="1"/>
    <col min="11349" max="11353" width="0" style="82" hidden="1" customWidth="1"/>
    <col min="11354" max="11354" width="16.85546875" style="82" customWidth="1"/>
    <col min="11355" max="11360" width="0" style="82" hidden="1" customWidth="1"/>
    <col min="11361" max="11361" width="17.7109375" style="82" customWidth="1"/>
    <col min="11362" max="11362" width="0" style="82" hidden="1" customWidth="1"/>
    <col min="11363" max="11363" width="6.7109375" style="82" customWidth="1"/>
    <col min="11364" max="11364" width="13.5703125" style="82" customWidth="1"/>
    <col min="11365" max="11369" width="0" style="82" hidden="1" customWidth="1"/>
    <col min="11370" max="11370" width="12.140625" style="82" customWidth="1"/>
    <col min="11371" max="11371" width="0" style="82" hidden="1" customWidth="1"/>
    <col min="11372" max="11372" width="5.7109375" style="82" bestFit="1" customWidth="1"/>
    <col min="11373" max="11373" width="15.140625" style="82" customWidth="1"/>
    <col min="11374" max="11374" width="0" style="82" hidden="1" customWidth="1"/>
    <col min="11375" max="11537" width="9.140625" style="82"/>
    <col min="11538" max="11538" width="44.140625" style="82" customWidth="1"/>
    <col min="11539" max="11542" width="0" style="82" hidden="1" customWidth="1"/>
    <col min="11543" max="11543" width="13.85546875" style="82" customWidth="1"/>
    <col min="11544" max="11544" width="15.5703125" style="82" customWidth="1"/>
    <col min="11545" max="11548" width="0" style="82" hidden="1" customWidth="1"/>
    <col min="11549" max="11549" width="12.85546875" style="82" customWidth="1"/>
    <col min="11550" max="11550" width="6.7109375" style="82" customWidth="1"/>
    <col min="11551" max="11551" width="15.28515625" style="82" customWidth="1"/>
    <col min="11552" max="11555" width="0" style="82" hidden="1" customWidth="1"/>
    <col min="11556" max="11556" width="13.42578125" style="82" customWidth="1"/>
    <col min="11557" max="11557" width="6.7109375" style="82" customWidth="1"/>
    <col min="11558" max="11558" width="14.42578125" style="82" customWidth="1"/>
    <col min="11559" max="11562" width="0" style="82" hidden="1" customWidth="1"/>
    <col min="11563" max="11563" width="11.85546875" style="82" customWidth="1"/>
    <col min="11564" max="11564" width="15" style="82" customWidth="1"/>
    <col min="11565" max="11568" width="0" style="82" hidden="1" customWidth="1"/>
    <col min="11569" max="11569" width="12" style="82" customWidth="1"/>
    <col min="11570" max="11570" width="6.7109375" style="82" customWidth="1"/>
    <col min="11571" max="11571" width="13.85546875" style="82" customWidth="1"/>
    <col min="11572" max="11575" width="0" style="82" hidden="1" customWidth="1"/>
    <col min="11576" max="11576" width="11.5703125" style="82" customWidth="1"/>
    <col min="11577" max="11577" width="6.7109375" style="82" customWidth="1"/>
    <col min="11578" max="11578" width="14.7109375" style="82" customWidth="1"/>
    <col min="11579" max="11582" width="0" style="82" hidden="1" customWidth="1"/>
    <col min="11583" max="11583" width="12.42578125" style="82" bestFit="1" customWidth="1"/>
    <col min="11584" max="11584" width="0" style="82" hidden="1" customWidth="1"/>
    <col min="11585" max="11585" width="5.7109375" style="82" bestFit="1" customWidth="1"/>
    <col min="11586" max="11586" width="12.42578125" style="82" bestFit="1" customWidth="1"/>
    <col min="11587" max="11591" width="0" style="82" hidden="1" customWidth="1"/>
    <col min="11592" max="11592" width="15.7109375" style="82" customWidth="1"/>
    <col min="11593" max="11593" width="0" style="82" hidden="1" customWidth="1"/>
    <col min="11594" max="11594" width="6.7109375" style="82" customWidth="1"/>
    <col min="11595" max="11595" width="12" style="82" bestFit="1" customWidth="1"/>
    <col min="11596" max="11600" width="0" style="82" hidden="1" customWidth="1"/>
    <col min="11601" max="11601" width="17.28515625" style="82" customWidth="1"/>
    <col min="11602" max="11602" width="0" style="82" hidden="1" customWidth="1"/>
    <col min="11603" max="11603" width="6.7109375" style="82" customWidth="1"/>
    <col min="11604" max="11604" width="10.5703125" style="82" bestFit="1" customWidth="1"/>
    <col min="11605" max="11609" width="0" style="82" hidden="1" customWidth="1"/>
    <col min="11610" max="11610" width="16.85546875" style="82" customWidth="1"/>
    <col min="11611" max="11616" width="0" style="82" hidden="1" customWidth="1"/>
    <col min="11617" max="11617" width="17.7109375" style="82" customWidth="1"/>
    <col min="11618" max="11618" width="0" style="82" hidden="1" customWidth="1"/>
    <col min="11619" max="11619" width="6.7109375" style="82" customWidth="1"/>
    <col min="11620" max="11620" width="13.5703125" style="82" customWidth="1"/>
    <col min="11621" max="11625" width="0" style="82" hidden="1" customWidth="1"/>
    <col min="11626" max="11626" width="12.140625" style="82" customWidth="1"/>
    <col min="11627" max="11627" width="0" style="82" hidden="1" customWidth="1"/>
    <col min="11628" max="11628" width="5.7109375" style="82" bestFit="1" customWidth="1"/>
    <col min="11629" max="11629" width="15.140625" style="82" customWidth="1"/>
    <col min="11630" max="11630" width="0" style="82" hidden="1" customWidth="1"/>
    <col min="11631" max="11793" width="9.140625" style="82"/>
    <col min="11794" max="11794" width="44.140625" style="82" customWidth="1"/>
    <col min="11795" max="11798" width="0" style="82" hidden="1" customWidth="1"/>
    <col min="11799" max="11799" width="13.85546875" style="82" customWidth="1"/>
    <col min="11800" max="11800" width="15.5703125" style="82" customWidth="1"/>
    <col min="11801" max="11804" width="0" style="82" hidden="1" customWidth="1"/>
    <col min="11805" max="11805" width="12.85546875" style="82" customWidth="1"/>
    <col min="11806" max="11806" width="6.7109375" style="82" customWidth="1"/>
    <col min="11807" max="11807" width="15.28515625" style="82" customWidth="1"/>
    <col min="11808" max="11811" width="0" style="82" hidden="1" customWidth="1"/>
    <col min="11812" max="11812" width="13.42578125" style="82" customWidth="1"/>
    <col min="11813" max="11813" width="6.7109375" style="82" customWidth="1"/>
    <col min="11814" max="11814" width="14.42578125" style="82" customWidth="1"/>
    <col min="11815" max="11818" width="0" style="82" hidden="1" customWidth="1"/>
    <col min="11819" max="11819" width="11.85546875" style="82" customWidth="1"/>
    <col min="11820" max="11820" width="15" style="82" customWidth="1"/>
    <col min="11821" max="11824" width="0" style="82" hidden="1" customWidth="1"/>
    <col min="11825" max="11825" width="12" style="82" customWidth="1"/>
    <col min="11826" max="11826" width="6.7109375" style="82" customWidth="1"/>
    <col min="11827" max="11827" width="13.85546875" style="82" customWidth="1"/>
    <col min="11828" max="11831" width="0" style="82" hidden="1" customWidth="1"/>
    <col min="11832" max="11832" width="11.5703125" style="82" customWidth="1"/>
    <col min="11833" max="11833" width="6.7109375" style="82" customWidth="1"/>
    <col min="11834" max="11834" width="14.7109375" style="82" customWidth="1"/>
    <col min="11835" max="11838" width="0" style="82" hidden="1" customWidth="1"/>
    <col min="11839" max="11839" width="12.42578125" style="82" bestFit="1" customWidth="1"/>
    <col min="11840" max="11840" width="0" style="82" hidden="1" customWidth="1"/>
    <col min="11841" max="11841" width="5.7109375" style="82" bestFit="1" customWidth="1"/>
    <col min="11842" max="11842" width="12.42578125" style="82" bestFit="1" customWidth="1"/>
    <col min="11843" max="11847" width="0" style="82" hidden="1" customWidth="1"/>
    <col min="11848" max="11848" width="15.7109375" style="82" customWidth="1"/>
    <col min="11849" max="11849" width="0" style="82" hidden="1" customWidth="1"/>
    <col min="11850" max="11850" width="6.7109375" style="82" customWidth="1"/>
    <col min="11851" max="11851" width="12" style="82" bestFit="1" customWidth="1"/>
    <col min="11852" max="11856" width="0" style="82" hidden="1" customWidth="1"/>
    <col min="11857" max="11857" width="17.28515625" style="82" customWidth="1"/>
    <col min="11858" max="11858" width="0" style="82" hidden="1" customWidth="1"/>
    <col min="11859" max="11859" width="6.7109375" style="82" customWidth="1"/>
    <col min="11860" max="11860" width="10.5703125" style="82" bestFit="1" customWidth="1"/>
    <col min="11861" max="11865" width="0" style="82" hidden="1" customWidth="1"/>
    <col min="11866" max="11866" width="16.85546875" style="82" customWidth="1"/>
    <col min="11867" max="11872" width="0" style="82" hidden="1" customWidth="1"/>
    <col min="11873" max="11873" width="17.7109375" style="82" customWidth="1"/>
    <col min="11874" max="11874" width="0" style="82" hidden="1" customWidth="1"/>
    <col min="11875" max="11875" width="6.7109375" style="82" customWidth="1"/>
    <col min="11876" max="11876" width="13.5703125" style="82" customWidth="1"/>
    <col min="11877" max="11881" width="0" style="82" hidden="1" customWidth="1"/>
    <col min="11882" max="11882" width="12.140625" style="82" customWidth="1"/>
    <col min="11883" max="11883" width="0" style="82" hidden="1" customWidth="1"/>
    <col min="11884" max="11884" width="5.7109375" style="82" bestFit="1" customWidth="1"/>
    <col min="11885" max="11885" width="15.140625" style="82" customWidth="1"/>
    <col min="11886" max="11886" width="0" style="82" hidden="1" customWidth="1"/>
    <col min="11887" max="12049" width="9.140625" style="82"/>
    <col min="12050" max="12050" width="44.140625" style="82" customWidth="1"/>
    <col min="12051" max="12054" width="0" style="82" hidden="1" customWidth="1"/>
    <col min="12055" max="12055" width="13.85546875" style="82" customWidth="1"/>
    <col min="12056" max="12056" width="15.5703125" style="82" customWidth="1"/>
    <col min="12057" max="12060" width="0" style="82" hidden="1" customWidth="1"/>
    <col min="12061" max="12061" width="12.85546875" style="82" customWidth="1"/>
    <col min="12062" max="12062" width="6.7109375" style="82" customWidth="1"/>
    <col min="12063" max="12063" width="15.28515625" style="82" customWidth="1"/>
    <col min="12064" max="12067" width="0" style="82" hidden="1" customWidth="1"/>
    <col min="12068" max="12068" width="13.42578125" style="82" customWidth="1"/>
    <col min="12069" max="12069" width="6.7109375" style="82" customWidth="1"/>
    <col min="12070" max="12070" width="14.42578125" style="82" customWidth="1"/>
    <col min="12071" max="12074" width="0" style="82" hidden="1" customWidth="1"/>
    <col min="12075" max="12075" width="11.85546875" style="82" customWidth="1"/>
    <col min="12076" max="12076" width="15" style="82" customWidth="1"/>
    <col min="12077" max="12080" width="0" style="82" hidden="1" customWidth="1"/>
    <col min="12081" max="12081" width="12" style="82" customWidth="1"/>
    <col min="12082" max="12082" width="6.7109375" style="82" customWidth="1"/>
    <col min="12083" max="12083" width="13.85546875" style="82" customWidth="1"/>
    <col min="12084" max="12087" width="0" style="82" hidden="1" customWidth="1"/>
    <col min="12088" max="12088" width="11.5703125" style="82" customWidth="1"/>
    <col min="12089" max="12089" width="6.7109375" style="82" customWidth="1"/>
    <col min="12090" max="12090" width="14.7109375" style="82" customWidth="1"/>
    <col min="12091" max="12094" width="0" style="82" hidden="1" customWidth="1"/>
    <col min="12095" max="12095" width="12.42578125" style="82" bestFit="1" customWidth="1"/>
    <col min="12096" max="12096" width="0" style="82" hidden="1" customWidth="1"/>
    <col min="12097" max="12097" width="5.7109375" style="82" bestFit="1" customWidth="1"/>
    <col min="12098" max="12098" width="12.42578125" style="82" bestFit="1" customWidth="1"/>
    <col min="12099" max="12103" width="0" style="82" hidden="1" customWidth="1"/>
    <col min="12104" max="12104" width="15.7109375" style="82" customWidth="1"/>
    <col min="12105" max="12105" width="0" style="82" hidden="1" customWidth="1"/>
    <col min="12106" max="12106" width="6.7109375" style="82" customWidth="1"/>
    <col min="12107" max="12107" width="12" style="82" bestFit="1" customWidth="1"/>
    <col min="12108" max="12112" width="0" style="82" hidden="1" customWidth="1"/>
    <col min="12113" max="12113" width="17.28515625" style="82" customWidth="1"/>
    <col min="12114" max="12114" width="0" style="82" hidden="1" customWidth="1"/>
    <col min="12115" max="12115" width="6.7109375" style="82" customWidth="1"/>
    <col min="12116" max="12116" width="10.5703125" style="82" bestFit="1" customWidth="1"/>
    <col min="12117" max="12121" width="0" style="82" hidden="1" customWidth="1"/>
    <col min="12122" max="12122" width="16.85546875" style="82" customWidth="1"/>
    <col min="12123" max="12128" width="0" style="82" hidden="1" customWidth="1"/>
    <col min="12129" max="12129" width="17.7109375" style="82" customWidth="1"/>
    <col min="12130" max="12130" width="0" style="82" hidden="1" customWidth="1"/>
    <col min="12131" max="12131" width="6.7109375" style="82" customWidth="1"/>
    <col min="12132" max="12132" width="13.5703125" style="82" customWidth="1"/>
    <col min="12133" max="12137" width="0" style="82" hidden="1" customWidth="1"/>
    <col min="12138" max="12138" width="12.140625" style="82" customWidth="1"/>
    <col min="12139" max="12139" width="0" style="82" hidden="1" customWidth="1"/>
    <col min="12140" max="12140" width="5.7109375" style="82" bestFit="1" customWidth="1"/>
    <col min="12141" max="12141" width="15.140625" style="82" customWidth="1"/>
    <col min="12142" max="12142" width="0" style="82" hidden="1" customWidth="1"/>
    <col min="12143" max="12305" width="9.140625" style="82"/>
    <col min="12306" max="12306" width="44.140625" style="82" customWidth="1"/>
    <col min="12307" max="12310" width="0" style="82" hidden="1" customWidth="1"/>
    <col min="12311" max="12311" width="13.85546875" style="82" customWidth="1"/>
    <col min="12312" max="12312" width="15.5703125" style="82" customWidth="1"/>
    <col min="12313" max="12316" width="0" style="82" hidden="1" customWidth="1"/>
    <col min="12317" max="12317" width="12.85546875" style="82" customWidth="1"/>
    <col min="12318" max="12318" width="6.7109375" style="82" customWidth="1"/>
    <col min="12319" max="12319" width="15.28515625" style="82" customWidth="1"/>
    <col min="12320" max="12323" width="0" style="82" hidden="1" customWidth="1"/>
    <col min="12324" max="12324" width="13.42578125" style="82" customWidth="1"/>
    <col min="12325" max="12325" width="6.7109375" style="82" customWidth="1"/>
    <col min="12326" max="12326" width="14.42578125" style="82" customWidth="1"/>
    <col min="12327" max="12330" width="0" style="82" hidden="1" customWidth="1"/>
    <col min="12331" max="12331" width="11.85546875" style="82" customWidth="1"/>
    <col min="12332" max="12332" width="15" style="82" customWidth="1"/>
    <col min="12333" max="12336" width="0" style="82" hidden="1" customWidth="1"/>
    <col min="12337" max="12337" width="12" style="82" customWidth="1"/>
    <col min="12338" max="12338" width="6.7109375" style="82" customWidth="1"/>
    <col min="12339" max="12339" width="13.85546875" style="82" customWidth="1"/>
    <col min="12340" max="12343" width="0" style="82" hidden="1" customWidth="1"/>
    <col min="12344" max="12344" width="11.5703125" style="82" customWidth="1"/>
    <col min="12345" max="12345" width="6.7109375" style="82" customWidth="1"/>
    <col min="12346" max="12346" width="14.7109375" style="82" customWidth="1"/>
    <col min="12347" max="12350" width="0" style="82" hidden="1" customWidth="1"/>
    <col min="12351" max="12351" width="12.42578125" style="82" bestFit="1" customWidth="1"/>
    <col min="12352" max="12352" width="0" style="82" hidden="1" customWidth="1"/>
    <col min="12353" max="12353" width="5.7109375" style="82" bestFit="1" customWidth="1"/>
    <col min="12354" max="12354" width="12.42578125" style="82" bestFit="1" customWidth="1"/>
    <col min="12355" max="12359" width="0" style="82" hidden="1" customWidth="1"/>
    <col min="12360" max="12360" width="15.7109375" style="82" customWidth="1"/>
    <col min="12361" max="12361" width="0" style="82" hidden="1" customWidth="1"/>
    <col min="12362" max="12362" width="6.7109375" style="82" customWidth="1"/>
    <col min="12363" max="12363" width="12" style="82" bestFit="1" customWidth="1"/>
    <col min="12364" max="12368" width="0" style="82" hidden="1" customWidth="1"/>
    <col min="12369" max="12369" width="17.28515625" style="82" customWidth="1"/>
    <col min="12370" max="12370" width="0" style="82" hidden="1" customWidth="1"/>
    <col min="12371" max="12371" width="6.7109375" style="82" customWidth="1"/>
    <col min="12372" max="12372" width="10.5703125" style="82" bestFit="1" customWidth="1"/>
    <col min="12373" max="12377" width="0" style="82" hidden="1" customWidth="1"/>
    <col min="12378" max="12378" width="16.85546875" style="82" customWidth="1"/>
    <col min="12379" max="12384" width="0" style="82" hidden="1" customWidth="1"/>
    <col min="12385" max="12385" width="17.7109375" style="82" customWidth="1"/>
    <col min="12386" max="12386" width="0" style="82" hidden="1" customWidth="1"/>
    <col min="12387" max="12387" width="6.7109375" style="82" customWidth="1"/>
    <col min="12388" max="12388" width="13.5703125" style="82" customWidth="1"/>
    <col min="12389" max="12393" width="0" style="82" hidden="1" customWidth="1"/>
    <col min="12394" max="12394" width="12.140625" style="82" customWidth="1"/>
    <col min="12395" max="12395" width="0" style="82" hidden="1" customWidth="1"/>
    <col min="12396" max="12396" width="5.7109375" style="82" bestFit="1" customWidth="1"/>
    <col min="12397" max="12397" width="15.140625" style="82" customWidth="1"/>
    <col min="12398" max="12398" width="0" style="82" hidden="1" customWidth="1"/>
    <col min="12399" max="12561" width="9.140625" style="82"/>
    <col min="12562" max="12562" width="44.140625" style="82" customWidth="1"/>
    <col min="12563" max="12566" width="0" style="82" hidden="1" customWidth="1"/>
    <col min="12567" max="12567" width="13.85546875" style="82" customWidth="1"/>
    <col min="12568" max="12568" width="15.5703125" style="82" customWidth="1"/>
    <col min="12569" max="12572" width="0" style="82" hidden="1" customWidth="1"/>
    <col min="12573" max="12573" width="12.85546875" style="82" customWidth="1"/>
    <col min="12574" max="12574" width="6.7109375" style="82" customWidth="1"/>
    <col min="12575" max="12575" width="15.28515625" style="82" customWidth="1"/>
    <col min="12576" max="12579" width="0" style="82" hidden="1" customWidth="1"/>
    <col min="12580" max="12580" width="13.42578125" style="82" customWidth="1"/>
    <col min="12581" max="12581" width="6.7109375" style="82" customWidth="1"/>
    <col min="12582" max="12582" width="14.42578125" style="82" customWidth="1"/>
    <col min="12583" max="12586" width="0" style="82" hidden="1" customWidth="1"/>
    <col min="12587" max="12587" width="11.85546875" style="82" customWidth="1"/>
    <col min="12588" max="12588" width="15" style="82" customWidth="1"/>
    <col min="12589" max="12592" width="0" style="82" hidden="1" customWidth="1"/>
    <col min="12593" max="12593" width="12" style="82" customWidth="1"/>
    <col min="12594" max="12594" width="6.7109375" style="82" customWidth="1"/>
    <col min="12595" max="12595" width="13.85546875" style="82" customWidth="1"/>
    <col min="12596" max="12599" width="0" style="82" hidden="1" customWidth="1"/>
    <col min="12600" max="12600" width="11.5703125" style="82" customWidth="1"/>
    <col min="12601" max="12601" width="6.7109375" style="82" customWidth="1"/>
    <col min="12602" max="12602" width="14.7109375" style="82" customWidth="1"/>
    <col min="12603" max="12606" width="0" style="82" hidden="1" customWidth="1"/>
    <col min="12607" max="12607" width="12.42578125" style="82" bestFit="1" customWidth="1"/>
    <col min="12608" max="12608" width="0" style="82" hidden="1" customWidth="1"/>
    <col min="12609" max="12609" width="5.7109375" style="82" bestFit="1" customWidth="1"/>
    <col min="12610" max="12610" width="12.42578125" style="82" bestFit="1" customWidth="1"/>
    <col min="12611" max="12615" width="0" style="82" hidden="1" customWidth="1"/>
    <col min="12616" max="12616" width="15.7109375" style="82" customWidth="1"/>
    <col min="12617" max="12617" width="0" style="82" hidden="1" customWidth="1"/>
    <col min="12618" max="12618" width="6.7109375" style="82" customWidth="1"/>
    <col min="12619" max="12619" width="12" style="82" bestFit="1" customWidth="1"/>
    <col min="12620" max="12624" width="0" style="82" hidden="1" customWidth="1"/>
    <col min="12625" max="12625" width="17.28515625" style="82" customWidth="1"/>
    <col min="12626" max="12626" width="0" style="82" hidden="1" customWidth="1"/>
    <col min="12627" max="12627" width="6.7109375" style="82" customWidth="1"/>
    <col min="12628" max="12628" width="10.5703125" style="82" bestFit="1" customWidth="1"/>
    <col min="12629" max="12633" width="0" style="82" hidden="1" customWidth="1"/>
    <col min="12634" max="12634" width="16.85546875" style="82" customWidth="1"/>
    <col min="12635" max="12640" width="0" style="82" hidden="1" customWidth="1"/>
    <col min="12641" max="12641" width="17.7109375" style="82" customWidth="1"/>
    <col min="12642" max="12642" width="0" style="82" hidden="1" customWidth="1"/>
    <col min="12643" max="12643" width="6.7109375" style="82" customWidth="1"/>
    <col min="12644" max="12644" width="13.5703125" style="82" customWidth="1"/>
    <col min="12645" max="12649" width="0" style="82" hidden="1" customWidth="1"/>
    <col min="12650" max="12650" width="12.140625" style="82" customWidth="1"/>
    <col min="12651" max="12651" width="0" style="82" hidden="1" customWidth="1"/>
    <col min="12652" max="12652" width="5.7109375" style="82" bestFit="1" customWidth="1"/>
    <col min="12653" max="12653" width="15.140625" style="82" customWidth="1"/>
    <col min="12654" max="12654" width="0" style="82" hidden="1" customWidth="1"/>
    <col min="12655" max="12817" width="9.140625" style="82"/>
    <col min="12818" max="12818" width="44.140625" style="82" customWidth="1"/>
    <col min="12819" max="12822" width="0" style="82" hidden="1" customWidth="1"/>
    <col min="12823" max="12823" width="13.85546875" style="82" customWidth="1"/>
    <col min="12824" max="12824" width="15.5703125" style="82" customWidth="1"/>
    <col min="12825" max="12828" width="0" style="82" hidden="1" customWidth="1"/>
    <col min="12829" max="12829" width="12.85546875" style="82" customWidth="1"/>
    <col min="12830" max="12830" width="6.7109375" style="82" customWidth="1"/>
    <col min="12831" max="12831" width="15.28515625" style="82" customWidth="1"/>
    <col min="12832" max="12835" width="0" style="82" hidden="1" customWidth="1"/>
    <col min="12836" max="12836" width="13.42578125" style="82" customWidth="1"/>
    <col min="12837" max="12837" width="6.7109375" style="82" customWidth="1"/>
    <col min="12838" max="12838" width="14.42578125" style="82" customWidth="1"/>
    <col min="12839" max="12842" width="0" style="82" hidden="1" customWidth="1"/>
    <col min="12843" max="12843" width="11.85546875" style="82" customWidth="1"/>
    <col min="12844" max="12844" width="15" style="82" customWidth="1"/>
    <col min="12845" max="12848" width="0" style="82" hidden="1" customWidth="1"/>
    <col min="12849" max="12849" width="12" style="82" customWidth="1"/>
    <col min="12850" max="12850" width="6.7109375" style="82" customWidth="1"/>
    <col min="12851" max="12851" width="13.85546875" style="82" customWidth="1"/>
    <col min="12852" max="12855" width="0" style="82" hidden="1" customWidth="1"/>
    <col min="12856" max="12856" width="11.5703125" style="82" customWidth="1"/>
    <col min="12857" max="12857" width="6.7109375" style="82" customWidth="1"/>
    <col min="12858" max="12858" width="14.7109375" style="82" customWidth="1"/>
    <col min="12859" max="12862" width="0" style="82" hidden="1" customWidth="1"/>
    <col min="12863" max="12863" width="12.42578125" style="82" bestFit="1" customWidth="1"/>
    <col min="12864" max="12864" width="0" style="82" hidden="1" customWidth="1"/>
    <col min="12865" max="12865" width="5.7109375" style="82" bestFit="1" customWidth="1"/>
    <col min="12866" max="12866" width="12.42578125" style="82" bestFit="1" customWidth="1"/>
    <col min="12867" max="12871" width="0" style="82" hidden="1" customWidth="1"/>
    <col min="12872" max="12872" width="15.7109375" style="82" customWidth="1"/>
    <col min="12873" max="12873" width="0" style="82" hidden="1" customWidth="1"/>
    <col min="12874" max="12874" width="6.7109375" style="82" customWidth="1"/>
    <col min="12875" max="12875" width="12" style="82" bestFit="1" customWidth="1"/>
    <col min="12876" max="12880" width="0" style="82" hidden="1" customWidth="1"/>
    <col min="12881" max="12881" width="17.28515625" style="82" customWidth="1"/>
    <col min="12882" max="12882" width="0" style="82" hidden="1" customWidth="1"/>
    <col min="12883" max="12883" width="6.7109375" style="82" customWidth="1"/>
    <col min="12884" max="12884" width="10.5703125" style="82" bestFit="1" customWidth="1"/>
    <col min="12885" max="12889" width="0" style="82" hidden="1" customWidth="1"/>
    <col min="12890" max="12890" width="16.85546875" style="82" customWidth="1"/>
    <col min="12891" max="12896" width="0" style="82" hidden="1" customWidth="1"/>
    <col min="12897" max="12897" width="17.7109375" style="82" customWidth="1"/>
    <col min="12898" max="12898" width="0" style="82" hidden="1" customWidth="1"/>
    <col min="12899" max="12899" width="6.7109375" style="82" customWidth="1"/>
    <col min="12900" max="12900" width="13.5703125" style="82" customWidth="1"/>
    <col min="12901" max="12905" width="0" style="82" hidden="1" customWidth="1"/>
    <col min="12906" max="12906" width="12.140625" style="82" customWidth="1"/>
    <col min="12907" max="12907" width="0" style="82" hidden="1" customWidth="1"/>
    <col min="12908" max="12908" width="5.7109375" style="82" bestFit="1" customWidth="1"/>
    <col min="12909" max="12909" width="15.140625" style="82" customWidth="1"/>
    <col min="12910" max="12910" width="0" style="82" hidden="1" customWidth="1"/>
    <col min="12911" max="13073" width="9.140625" style="82"/>
    <col min="13074" max="13074" width="44.140625" style="82" customWidth="1"/>
    <col min="13075" max="13078" width="0" style="82" hidden="1" customWidth="1"/>
    <col min="13079" max="13079" width="13.85546875" style="82" customWidth="1"/>
    <col min="13080" max="13080" width="15.5703125" style="82" customWidth="1"/>
    <col min="13081" max="13084" width="0" style="82" hidden="1" customWidth="1"/>
    <col min="13085" max="13085" width="12.85546875" style="82" customWidth="1"/>
    <col min="13086" max="13086" width="6.7109375" style="82" customWidth="1"/>
    <col min="13087" max="13087" width="15.28515625" style="82" customWidth="1"/>
    <col min="13088" max="13091" width="0" style="82" hidden="1" customWidth="1"/>
    <col min="13092" max="13092" width="13.42578125" style="82" customWidth="1"/>
    <col min="13093" max="13093" width="6.7109375" style="82" customWidth="1"/>
    <col min="13094" max="13094" width="14.42578125" style="82" customWidth="1"/>
    <col min="13095" max="13098" width="0" style="82" hidden="1" customWidth="1"/>
    <col min="13099" max="13099" width="11.85546875" style="82" customWidth="1"/>
    <col min="13100" max="13100" width="15" style="82" customWidth="1"/>
    <col min="13101" max="13104" width="0" style="82" hidden="1" customWidth="1"/>
    <col min="13105" max="13105" width="12" style="82" customWidth="1"/>
    <col min="13106" max="13106" width="6.7109375" style="82" customWidth="1"/>
    <col min="13107" max="13107" width="13.85546875" style="82" customWidth="1"/>
    <col min="13108" max="13111" width="0" style="82" hidden="1" customWidth="1"/>
    <col min="13112" max="13112" width="11.5703125" style="82" customWidth="1"/>
    <col min="13113" max="13113" width="6.7109375" style="82" customWidth="1"/>
    <col min="13114" max="13114" width="14.7109375" style="82" customWidth="1"/>
    <col min="13115" max="13118" width="0" style="82" hidden="1" customWidth="1"/>
    <col min="13119" max="13119" width="12.42578125" style="82" bestFit="1" customWidth="1"/>
    <col min="13120" max="13120" width="0" style="82" hidden="1" customWidth="1"/>
    <col min="13121" max="13121" width="5.7109375" style="82" bestFit="1" customWidth="1"/>
    <col min="13122" max="13122" width="12.42578125" style="82" bestFit="1" customWidth="1"/>
    <col min="13123" max="13127" width="0" style="82" hidden="1" customWidth="1"/>
    <col min="13128" max="13128" width="15.7109375" style="82" customWidth="1"/>
    <col min="13129" max="13129" width="0" style="82" hidden="1" customWidth="1"/>
    <col min="13130" max="13130" width="6.7109375" style="82" customWidth="1"/>
    <col min="13131" max="13131" width="12" style="82" bestFit="1" customWidth="1"/>
    <col min="13132" max="13136" width="0" style="82" hidden="1" customWidth="1"/>
    <col min="13137" max="13137" width="17.28515625" style="82" customWidth="1"/>
    <col min="13138" max="13138" width="0" style="82" hidden="1" customWidth="1"/>
    <col min="13139" max="13139" width="6.7109375" style="82" customWidth="1"/>
    <col min="13140" max="13140" width="10.5703125" style="82" bestFit="1" customWidth="1"/>
    <col min="13141" max="13145" width="0" style="82" hidden="1" customWidth="1"/>
    <col min="13146" max="13146" width="16.85546875" style="82" customWidth="1"/>
    <col min="13147" max="13152" width="0" style="82" hidden="1" customWidth="1"/>
    <col min="13153" max="13153" width="17.7109375" style="82" customWidth="1"/>
    <col min="13154" max="13154" width="0" style="82" hidden="1" customWidth="1"/>
    <col min="13155" max="13155" width="6.7109375" style="82" customWidth="1"/>
    <col min="13156" max="13156" width="13.5703125" style="82" customWidth="1"/>
    <col min="13157" max="13161" width="0" style="82" hidden="1" customWidth="1"/>
    <col min="13162" max="13162" width="12.140625" style="82" customWidth="1"/>
    <col min="13163" max="13163" width="0" style="82" hidden="1" customWidth="1"/>
    <col min="13164" max="13164" width="5.7109375" style="82" bestFit="1" customWidth="1"/>
    <col min="13165" max="13165" width="15.140625" style="82" customWidth="1"/>
    <col min="13166" max="13166" width="0" style="82" hidden="1" customWidth="1"/>
    <col min="13167" max="13329" width="9.140625" style="82"/>
    <col min="13330" max="13330" width="44.140625" style="82" customWidth="1"/>
    <col min="13331" max="13334" width="0" style="82" hidden="1" customWidth="1"/>
    <col min="13335" max="13335" width="13.85546875" style="82" customWidth="1"/>
    <col min="13336" max="13336" width="15.5703125" style="82" customWidth="1"/>
    <col min="13337" max="13340" width="0" style="82" hidden="1" customWidth="1"/>
    <col min="13341" max="13341" width="12.85546875" style="82" customWidth="1"/>
    <col min="13342" max="13342" width="6.7109375" style="82" customWidth="1"/>
    <col min="13343" max="13343" width="15.28515625" style="82" customWidth="1"/>
    <col min="13344" max="13347" width="0" style="82" hidden="1" customWidth="1"/>
    <col min="13348" max="13348" width="13.42578125" style="82" customWidth="1"/>
    <col min="13349" max="13349" width="6.7109375" style="82" customWidth="1"/>
    <col min="13350" max="13350" width="14.42578125" style="82" customWidth="1"/>
    <col min="13351" max="13354" width="0" style="82" hidden="1" customWidth="1"/>
    <col min="13355" max="13355" width="11.85546875" style="82" customWidth="1"/>
    <col min="13356" max="13356" width="15" style="82" customWidth="1"/>
    <col min="13357" max="13360" width="0" style="82" hidden="1" customWidth="1"/>
    <col min="13361" max="13361" width="12" style="82" customWidth="1"/>
    <col min="13362" max="13362" width="6.7109375" style="82" customWidth="1"/>
    <col min="13363" max="13363" width="13.85546875" style="82" customWidth="1"/>
    <col min="13364" max="13367" width="0" style="82" hidden="1" customWidth="1"/>
    <col min="13368" max="13368" width="11.5703125" style="82" customWidth="1"/>
    <col min="13369" max="13369" width="6.7109375" style="82" customWidth="1"/>
    <col min="13370" max="13370" width="14.7109375" style="82" customWidth="1"/>
    <col min="13371" max="13374" width="0" style="82" hidden="1" customWidth="1"/>
    <col min="13375" max="13375" width="12.42578125" style="82" bestFit="1" customWidth="1"/>
    <col min="13376" max="13376" width="0" style="82" hidden="1" customWidth="1"/>
    <col min="13377" max="13377" width="5.7109375" style="82" bestFit="1" customWidth="1"/>
    <col min="13378" max="13378" width="12.42578125" style="82" bestFit="1" customWidth="1"/>
    <col min="13379" max="13383" width="0" style="82" hidden="1" customWidth="1"/>
    <col min="13384" max="13384" width="15.7109375" style="82" customWidth="1"/>
    <col min="13385" max="13385" width="0" style="82" hidden="1" customWidth="1"/>
    <col min="13386" max="13386" width="6.7109375" style="82" customWidth="1"/>
    <col min="13387" max="13387" width="12" style="82" bestFit="1" customWidth="1"/>
    <col min="13388" max="13392" width="0" style="82" hidden="1" customWidth="1"/>
    <col min="13393" max="13393" width="17.28515625" style="82" customWidth="1"/>
    <col min="13394" max="13394" width="0" style="82" hidden="1" customWidth="1"/>
    <col min="13395" max="13395" width="6.7109375" style="82" customWidth="1"/>
    <col min="13396" max="13396" width="10.5703125" style="82" bestFit="1" customWidth="1"/>
    <col min="13397" max="13401" width="0" style="82" hidden="1" customWidth="1"/>
    <col min="13402" max="13402" width="16.85546875" style="82" customWidth="1"/>
    <col min="13403" max="13408" width="0" style="82" hidden="1" customWidth="1"/>
    <col min="13409" max="13409" width="17.7109375" style="82" customWidth="1"/>
    <col min="13410" max="13410" width="0" style="82" hidden="1" customWidth="1"/>
    <col min="13411" max="13411" width="6.7109375" style="82" customWidth="1"/>
    <col min="13412" max="13412" width="13.5703125" style="82" customWidth="1"/>
    <col min="13413" max="13417" width="0" style="82" hidden="1" customWidth="1"/>
    <col min="13418" max="13418" width="12.140625" style="82" customWidth="1"/>
    <col min="13419" max="13419" width="0" style="82" hidden="1" customWidth="1"/>
    <col min="13420" max="13420" width="5.7109375" style="82" bestFit="1" customWidth="1"/>
    <col min="13421" max="13421" width="15.140625" style="82" customWidth="1"/>
    <col min="13422" max="13422" width="0" style="82" hidden="1" customWidth="1"/>
    <col min="13423" max="13585" width="9.140625" style="82"/>
    <col min="13586" max="13586" width="44.140625" style="82" customWidth="1"/>
    <col min="13587" max="13590" width="0" style="82" hidden="1" customWidth="1"/>
    <col min="13591" max="13591" width="13.85546875" style="82" customWidth="1"/>
    <col min="13592" max="13592" width="15.5703125" style="82" customWidth="1"/>
    <col min="13593" max="13596" width="0" style="82" hidden="1" customWidth="1"/>
    <col min="13597" max="13597" width="12.85546875" style="82" customWidth="1"/>
    <col min="13598" max="13598" width="6.7109375" style="82" customWidth="1"/>
    <col min="13599" max="13599" width="15.28515625" style="82" customWidth="1"/>
    <col min="13600" max="13603" width="0" style="82" hidden="1" customWidth="1"/>
    <col min="13604" max="13604" width="13.42578125" style="82" customWidth="1"/>
    <col min="13605" max="13605" width="6.7109375" style="82" customWidth="1"/>
    <col min="13606" max="13606" width="14.42578125" style="82" customWidth="1"/>
    <col min="13607" max="13610" width="0" style="82" hidden="1" customWidth="1"/>
    <col min="13611" max="13611" width="11.85546875" style="82" customWidth="1"/>
    <col min="13612" max="13612" width="15" style="82" customWidth="1"/>
    <col min="13613" max="13616" width="0" style="82" hidden="1" customWidth="1"/>
    <col min="13617" max="13617" width="12" style="82" customWidth="1"/>
    <col min="13618" max="13618" width="6.7109375" style="82" customWidth="1"/>
    <col min="13619" max="13619" width="13.85546875" style="82" customWidth="1"/>
    <col min="13620" max="13623" width="0" style="82" hidden="1" customWidth="1"/>
    <col min="13624" max="13624" width="11.5703125" style="82" customWidth="1"/>
    <col min="13625" max="13625" width="6.7109375" style="82" customWidth="1"/>
    <col min="13626" max="13626" width="14.7109375" style="82" customWidth="1"/>
    <col min="13627" max="13630" width="0" style="82" hidden="1" customWidth="1"/>
    <col min="13631" max="13631" width="12.42578125" style="82" bestFit="1" customWidth="1"/>
    <col min="13632" max="13632" width="0" style="82" hidden="1" customWidth="1"/>
    <col min="13633" max="13633" width="5.7109375" style="82" bestFit="1" customWidth="1"/>
    <col min="13634" max="13634" width="12.42578125" style="82" bestFit="1" customWidth="1"/>
    <col min="13635" max="13639" width="0" style="82" hidden="1" customWidth="1"/>
    <col min="13640" max="13640" width="15.7109375" style="82" customWidth="1"/>
    <col min="13641" max="13641" width="0" style="82" hidden="1" customWidth="1"/>
    <col min="13642" max="13642" width="6.7109375" style="82" customWidth="1"/>
    <col min="13643" max="13643" width="12" style="82" bestFit="1" customWidth="1"/>
    <col min="13644" max="13648" width="0" style="82" hidden="1" customWidth="1"/>
    <col min="13649" max="13649" width="17.28515625" style="82" customWidth="1"/>
    <col min="13650" max="13650" width="0" style="82" hidden="1" customWidth="1"/>
    <col min="13651" max="13651" width="6.7109375" style="82" customWidth="1"/>
    <col min="13652" max="13652" width="10.5703125" style="82" bestFit="1" customWidth="1"/>
    <col min="13653" max="13657" width="0" style="82" hidden="1" customWidth="1"/>
    <col min="13658" max="13658" width="16.85546875" style="82" customWidth="1"/>
    <col min="13659" max="13664" width="0" style="82" hidden="1" customWidth="1"/>
    <col min="13665" max="13665" width="17.7109375" style="82" customWidth="1"/>
    <col min="13666" max="13666" width="0" style="82" hidden="1" customWidth="1"/>
    <col min="13667" max="13667" width="6.7109375" style="82" customWidth="1"/>
    <col min="13668" max="13668" width="13.5703125" style="82" customWidth="1"/>
    <col min="13669" max="13673" width="0" style="82" hidden="1" customWidth="1"/>
    <col min="13674" max="13674" width="12.140625" style="82" customWidth="1"/>
    <col min="13675" max="13675" width="0" style="82" hidden="1" customWidth="1"/>
    <col min="13676" max="13676" width="5.7109375" style="82" bestFit="1" customWidth="1"/>
    <col min="13677" max="13677" width="15.140625" style="82" customWidth="1"/>
    <col min="13678" max="13678" width="0" style="82" hidden="1" customWidth="1"/>
    <col min="13679" max="13841" width="9.140625" style="82"/>
    <col min="13842" max="13842" width="44.140625" style="82" customWidth="1"/>
    <col min="13843" max="13846" width="0" style="82" hidden="1" customWidth="1"/>
    <col min="13847" max="13847" width="13.85546875" style="82" customWidth="1"/>
    <col min="13848" max="13848" width="15.5703125" style="82" customWidth="1"/>
    <col min="13849" max="13852" width="0" style="82" hidden="1" customWidth="1"/>
    <col min="13853" max="13853" width="12.85546875" style="82" customWidth="1"/>
    <col min="13854" max="13854" width="6.7109375" style="82" customWidth="1"/>
    <col min="13855" max="13855" width="15.28515625" style="82" customWidth="1"/>
    <col min="13856" max="13859" width="0" style="82" hidden="1" customWidth="1"/>
    <col min="13860" max="13860" width="13.42578125" style="82" customWidth="1"/>
    <col min="13861" max="13861" width="6.7109375" style="82" customWidth="1"/>
    <col min="13862" max="13862" width="14.42578125" style="82" customWidth="1"/>
    <col min="13863" max="13866" width="0" style="82" hidden="1" customWidth="1"/>
    <col min="13867" max="13867" width="11.85546875" style="82" customWidth="1"/>
    <col min="13868" max="13868" width="15" style="82" customWidth="1"/>
    <col min="13869" max="13872" width="0" style="82" hidden="1" customWidth="1"/>
    <col min="13873" max="13873" width="12" style="82" customWidth="1"/>
    <col min="13874" max="13874" width="6.7109375" style="82" customWidth="1"/>
    <col min="13875" max="13875" width="13.85546875" style="82" customWidth="1"/>
    <col min="13876" max="13879" width="0" style="82" hidden="1" customWidth="1"/>
    <col min="13880" max="13880" width="11.5703125" style="82" customWidth="1"/>
    <col min="13881" max="13881" width="6.7109375" style="82" customWidth="1"/>
    <col min="13882" max="13882" width="14.7109375" style="82" customWidth="1"/>
    <col min="13883" max="13886" width="0" style="82" hidden="1" customWidth="1"/>
    <col min="13887" max="13887" width="12.42578125" style="82" bestFit="1" customWidth="1"/>
    <col min="13888" max="13888" width="0" style="82" hidden="1" customWidth="1"/>
    <col min="13889" max="13889" width="5.7109375" style="82" bestFit="1" customWidth="1"/>
    <col min="13890" max="13890" width="12.42578125" style="82" bestFit="1" customWidth="1"/>
    <col min="13891" max="13895" width="0" style="82" hidden="1" customWidth="1"/>
    <col min="13896" max="13896" width="15.7109375" style="82" customWidth="1"/>
    <col min="13897" max="13897" width="0" style="82" hidden="1" customWidth="1"/>
    <col min="13898" max="13898" width="6.7109375" style="82" customWidth="1"/>
    <col min="13899" max="13899" width="12" style="82" bestFit="1" customWidth="1"/>
    <col min="13900" max="13904" width="0" style="82" hidden="1" customWidth="1"/>
    <col min="13905" max="13905" width="17.28515625" style="82" customWidth="1"/>
    <col min="13906" max="13906" width="0" style="82" hidden="1" customWidth="1"/>
    <col min="13907" max="13907" width="6.7109375" style="82" customWidth="1"/>
    <col min="13908" max="13908" width="10.5703125" style="82" bestFit="1" customWidth="1"/>
    <col min="13909" max="13913" width="0" style="82" hidden="1" customWidth="1"/>
    <col min="13914" max="13914" width="16.85546875" style="82" customWidth="1"/>
    <col min="13915" max="13920" width="0" style="82" hidden="1" customWidth="1"/>
    <col min="13921" max="13921" width="17.7109375" style="82" customWidth="1"/>
    <col min="13922" max="13922" width="0" style="82" hidden="1" customWidth="1"/>
    <col min="13923" max="13923" width="6.7109375" style="82" customWidth="1"/>
    <col min="13924" max="13924" width="13.5703125" style="82" customWidth="1"/>
    <col min="13925" max="13929" width="0" style="82" hidden="1" customWidth="1"/>
    <col min="13930" max="13930" width="12.140625" style="82" customWidth="1"/>
    <col min="13931" max="13931" width="0" style="82" hidden="1" customWidth="1"/>
    <col min="13932" max="13932" width="5.7109375" style="82" bestFit="1" customWidth="1"/>
    <col min="13933" max="13933" width="15.140625" style="82" customWidth="1"/>
    <col min="13934" max="13934" width="0" style="82" hidden="1" customWidth="1"/>
    <col min="13935" max="14097" width="9.140625" style="82"/>
    <col min="14098" max="14098" width="44.140625" style="82" customWidth="1"/>
    <col min="14099" max="14102" width="0" style="82" hidden="1" customWidth="1"/>
    <col min="14103" max="14103" width="13.85546875" style="82" customWidth="1"/>
    <col min="14104" max="14104" width="15.5703125" style="82" customWidth="1"/>
    <col min="14105" max="14108" width="0" style="82" hidden="1" customWidth="1"/>
    <col min="14109" max="14109" width="12.85546875" style="82" customWidth="1"/>
    <col min="14110" max="14110" width="6.7109375" style="82" customWidth="1"/>
    <col min="14111" max="14111" width="15.28515625" style="82" customWidth="1"/>
    <col min="14112" max="14115" width="0" style="82" hidden="1" customWidth="1"/>
    <col min="14116" max="14116" width="13.42578125" style="82" customWidth="1"/>
    <col min="14117" max="14117" width="6.7109375" style="82" customWidth="1"/>
    <col min="14118" max="14118" width="14.42578125" style="82" customWidth="1"/>
    <col min="14119" max="14122" width="0" style="82" hidden="1" customWidth="1"/>
    <col min="14123" max="14123" width="11.85546875" style="82" customWidth="1"/>
    <col min="14124" max="14124" width="15" style="82" customWidth="1"/>
    <col min="14125" max="14128" width="0" style="82" hidden="1" customWidth="1"/>
    <col min="14129" max="14129" width="12" style="82" customWidth="1"/>
    <col min="14130" max="14130" width="6.7109375" style="82" customWidth="1"/>
    <col min="14131" max="14131" width="13.85546875" style="82" customWidth="1"/>
    <col min="14132" max="14135" width="0" style="82" hidden="1" customWidth="1"/>
    <col min="14136" max="14136" width="11.5703125" style="82" customWidth="1"/>
    <col min="14137" max="14137" width="6.7109375" style="82" customWidth="1"/>
    <col min="14138" max="14138" width="14.7109375" style="82" customWidth="1"/>
    <col min="14139" max="14142" width="0" style="82" hidden="1" customWidth="1"/>
    <col min="14143" max="14143" width="12.42578125" style="82" bestFit="1" customWidth="1"/>
    <col min="14144" max="14144" width="0" style="82" hidden="1" customWidth="1"/>
    <col min="14145" max="14145" width="5.7109375" style="82" bestFit="1" customWidth="1"/>
    <col min="14146" max="14146" width="12.42578125" style="82" bestFit="1" customWidth="1"/>
    <col min="14147" max="14151" width="0" style="82" hidden="1" customWidth="1"/>
    <col min="14152" max="14152" width="15.7109375" style="82" customWidth="1"/>
    <col min="14153" max="14153" width="0" style="82" hidden="1" customWidth="1"/>
    <col min="14154" max="14154" width="6.7109375" style="82" customWidth="1"/>
    <col min="14155" max="14155" width="12" style="82" bestFit="1" customWidth="1"/>
    <col min="14156" max="14160" width="0" style="82" hidden="1" customWidth="1"/>
    <col min="14161" max="14161" width="17.28515625" style="82" customWidth="1"/>
    <col min="14162" max="14162" width="0" style="82" hidden="1" customWidth="1"/>
    <col min="14163" max="14163" width="6.7109375" style="82" customWidth="1"/>
    <col min="14164" max="14164" width="10.5703125" style="82" bestFit="1" customWidth="1"/>
    <col min="14165" max="14169" width="0" style="82" hidden="1" customWidth="1"/>
    <col min="14170" max="14170" width="16.85546875" style="82" customWidth="1"/>
    <col min="14171" max="14176" width="0" style="82" hidden="1" customWidth="1"/>
    <col min="14177" max="14177" width="17.7109375" style="82" customWidth="1"/>
    <col min="14178" max="14178" width="0" style="82" hidden="1" customWidth="1"/>
    <col min="14179" max="14179" width="6.7109375" style="82" customWidth="1"/>
    <col min="14180" max="14180" width="13.5703125" style="82" customWidth="1"/>
    <col min="14181" max="14185" width="0" style="82" hidden="1" customWidth="1"/>
    <col min="14186" max="14186" width="12.140625" style="82" customWidth="1"/>
    <col min="14187" max="14187" width="0" style="82" hidden="1" customWidth="1"/>
    <col min="14188" max="14188" width="5.7109375" style="82" bestFit="1" customWidth="1"/>
    <col min="14189" max="14189" width="15.140625" style="82" customWidth="1"/>
    <col min="14190" max="14190" width="0" style="82" hidden="1" customWidth="1"/>
    <col min="14191" max="14353" width="9.140625" style="82"/>
    <col min="14354" max="14354" width="44.140625" style="82" customWidth="1"/>
    <col min="14355" max="14358" width="0" style="82" hidden="1" customWidth="1"/>
    <col min="14359" max="14359" width="13.85546875" style="82" customWidth="1"/>
    <col min="14360" max="14360" width="15.5703125" style="82" customWidth="1"/>
    <col min="14361" max="14364" width="0" style="82" hidden="1" customWidth="1"/>
    <col min="14365" max="14365" width="12.85546875" style="82" customWidth="1"/>
    <col min="14366" max="14366" width="6.7109375" style="82" customWidth="1"/>
    <col min="14367" max="14367" width="15.28515625" style="82" customWidth="1"/>
    <col min="14368" max="14371" width="0" style="82" hidden="1" customWidth="1"/>
    <col min="14372" max="14372" width="13.42578125" style="82" customWidth="1"/>
    <col min="14373" max="14373" width="6.7109375" style="82" customWidth="1"/>
    <col min="14374" max="14374" width="14.42578125" style="82" customWidth="1"/>
    <col min="14375" max="14378" width="0" style="82" hidden="1" customWidth="1"/>
    <col min="14379" max="14379" width="11.85546875" style="82" customWidth="1"/>
    <col min="14380" max="14380" width="15" style="82" customWidth="1"/>
    <col min="14381" max="14384" width="0" style="82" hidden="1" customWidth="1"/>
    <col min="14385" max="14385" width="12" style="82" customWidth="1"/>
    <col min="14386" max="14386" width="6.7109375" style="82" customWidth="1"/>
    <col min="14387" max="14387" width="13.85546875" style="82" customWidth="1"/>
    <col min="14388" max="14391" width="0" style="82" hidden="1" customWidth="1"/>
    <col min="14392" max="14392" width="11.5703125" style="82" customWidth="1"/>
    <col min="14393" max="14393" width="6.7109375" style="82" customWidth="1"/>
    <col min="14394" max="14394" width="14.7109375" style="82" customWidth="1"/>
    <col min="14395" max="14398" width="0" style="82" hidden="1" customWidth="1"/>
    <col min="14399" max="14399" width="12.42578125" style="82" bestFit="1" customWidth="1"/>
    <col min="14400" max="14400" width="0" style="82" hidden="1" customWidth="1"/>
    <col min="14401" max="14401" width="5.7109375" style="82" bestFit="1" customWidth="1"/>
    <col min="14402" max="14402" width="12.42578125" style="82" bestFit="1" customWidth="1"/>
    <col min="14403" max="14407" width="0" style="82" hidden="1" customWidth="1"/>
    <col min="14408" max="14408" width="15.7109375" style="82" customWidth="1"/>
    <col min="14409" max="14409" width="0" style="82" hidden="1" customWidth="1"/>
    <col min="14410" max="14410" width="6.7109375" style="82" customWidth="1"/>
    <col min="14411" max="14411" width="12" style="82" bestFit="1" customWidth="1"/>
    <col min="14412" max="14416" width="0" style="82" hidden="1" customWidth="1"/>
    <col min="14417" max="14417" width="17.28515625" style="82" customWidth="1"/>
    <col min="14418" max="14418" width="0" style="82" hidden="1" customWidth="1"/>
    <col min="14419" max="14419" width="6.7109375" style="82" customWidth="1"/>
    <col min="14420" max="14420" width="10.5703125" style="82" bestFit="1" customWidth="1"/>
    <col min="14421" max="14425" width="0" style="82" hidden="1" customWidth="1"/>
    <col min="14426" max="14426" width="16.85546875" style="82" customWidth="1"/>
    <col min="14427" max="14432" width="0" style="82" hidden="1" customWidth="1"/>
    <col min="14433" max="14433" width="17.7109375" style="82" customWidth="1"/>
    <col min="14434" max="14434" width="0" style="82" hidden="1" customWidth="1"/>
    <col min="14435" max="14435" width="6.7109375" style="82" customWidth="1"/>
    <col min="14436" max="14436" width="13.5703125" style="82" customWidth="1"/>
    <col min="14437" max="14441" width="0" style="82" hidden="1" customWidth="1"/>
    <col min="14442" max="14442" width="12.140625" style="82" customWidth="1"/>
    <col min="14443" max="14443" width="0" style="82" hidden="1" customWidth="1"/>
    <col min="14444" max="14444" width="5.7109375" style="82" bestFit="1" customWidth="1"/>
    <col min="14445" max="14445" width="15.140625" style="82" customWidth="1"/>
    <col min="14446" max="14446" width="0" style="82" hidden="1" customWidth="1"/>
    <col min="14447" max="14609" width="9.140625" style="82"/>
    <col min="14610" max="14610" width="44.140625" style="82" customWidth="1"/>
    <col min="14611" max="14614" width="0" style="82" hidden="1" customWidth="1"/>
    <col min="14615" max="14615" width="13.85546875" style="82" customWidth="1"/>
    <col min="14616" max="14616" width="15.5703125" style="82" customWidth="1"/>
    <col min="14617" max="14620" width="0" style="82" hidden="1" customWidth="1"/>
    <col min="14621" max="14621" width="12.85546875" style="82" customWidth="1"/>
    <col min="14622" max="14622" width="6.7109375" style="82" customWidth="1"/>
    <col min="14623" max="14623" width="15.28515625" style="82" customWidth="1"/>
    <col min="14624" max="14627" width="0" style="82" hidden="1" customWidth="1"/>
    <col min="14628" max="14628" width="13.42578125" style="82" customWidth="1"/>
    <col min="14629" max="14629" width="6.7109375" style="82" customWidth="1"/>
    <col min="14630" max="14630" width="14.42578125" style="82" customWidth="1"/>
    <col min="14631" max="14634" width="0" style="82" hidden="1" customWidth="1"/>
    <col min="14635" max="14635" width="11.85546875" style="82" customWidth="1"/>
    <col min="14636" max="14636" width="15" style="82" customWidth="1"/>
    <col min="14637" max="14640" width="0" style="82" hidden="1" customWidth="1"/>
    <col min="14641" max="14641" width="12" style="82" customWidth="1"/>
    <col min="14642" max="14642" width="6.7109375" style="82" customWidth="1"/>
    <col min="14643" max="14643" width="13.85546875" style="82" customWidth="1"/>
    <col min="14644" max="14647" width="0" style="82" hidden="1" customWidth="1"/>
    <col min="14648" max="14648" width="11.5703125" style="82" customWidth="1"/>
    <col min="14649" max="14649" width="6.7109375" style="82" customWidth="1"/>
    <col min="14650" max="14650" width="14.7109375" style="82" customWidth="1"/>
    <col min="14651" max="14654" width="0" style="82" hidden="1" customWidth="1"/>
    <col min="14655" max="14655" width="12.42578125" style="82" bestFit="1" customWidth="1"/>
    <col min="14656" max="14656" width="0" style="82" hidden="1" customWidth="1"/>
    <col min="14657" max="14657" width="5.7109375" style="82" bestFit="1" customWidth="1"/>
    <col min="14658" max="14658" width="12.42578125" style="82" bestFit="1" customWidth="1"/>
    <col min="14659" max="14663" width="0" style="82" hidden="1" customWidth="1"/>
    <col min="14664" max="14664" width="15.7109375" style="82" customWidth="1"/>
    <col min="14665" max="14665" width="0" style="82" hidden="1" customWidth="1"/>
    <col min="14666" max="14666" width="6.7109375" style="82" customWidth="1"/>
    <col min="14667" max="14667" width="12" style="82" bestFit="1" customWidth="1"/>
    <col min="14668" max="14672" width="0" style="82" hidden="1" customWidth="1"/>
    <col min="14673" max="14673" width="17.28515625" style="82" customWidth="1"/>
    <col min="14674" max="14674" width="0" style="82" hidden="1" customWidth="1"/>
    <col min="14675" max="14675" width="6.7109375" style="82" customWidth="1"/>
    <col min="14676" max="14676" width="10.5703125" style="82" bestFit="1" customWidth="1"/>
    <col min="14677" max="14681" width="0" style="82" hidden="1" customWidth="1"/>
    <col min="14682" max="14682" width="16.85546875" style="82" customWidth="1"/>
    <col min="14683" max="14688" width="0" style="82" hidden="1" customWidth="1"/>
    <col min="14689" max="14689" width="17.7109375" style="82" customWidth="1"/>
    <col min="14690" max="14690" width="0" style="82" hidden="1" customWidth="1"/>
    <col min="14691" max="14691" width="6.7109375" style="82" customWidth="1"/>
    <col min="14692" max="14692" width="13.5703125" style="82" customWidth="1"/>
    <col min="14693" max="14697" width="0" style="82" hidden="1" customWidth="1"/>
    <col min="14698" max="14698" width="12.140625" style="82" customWidth="1"/>
    <col min="14699" max="14699" width="0" style="82" hidden="1" customWidth="1"/>
    <col min="14700" max="14700" width="5.7109375" style="82" bestFit="1" customWidth="1"/>
    <col min="14701" max="14701" width="15.140625" style="82" customWidth="1"/>
    <col min="14702" max="14702" width="0" style="82" hidden="1" customWidth="1"/>
    <col min="14703" max="14865" width="9.140625" style="82"/>
    <col min="14866" max="14866" width="44.140625" style="82" customWidth="1"/>
    <col min="14867" max="14870" width="0" style="82" hidden="1" customWidth="1"/>
    <col min="14871" max="14871" width="13.85546875" style="82" customWidth="1"/>
    <col min="14872" max="14872" width="15.5703125" style="82" customWidth="1"/>
    <col min="14873" max="14876" width="0" style="82" hidden="1" customWidth="1"/>
    <col min="14877" max="14877" width="12.85546875" style="82" customWidth="1"/>
    <col min="14878" max="14878" width="6.7109375" style="82" customWidth="1"/>
    <col min="14879" max="14879" width="15.28515625" style="82" customWidth="1"/>
    <col min="14880" max="14883" width="0" style="82" hidden="1" customWidth="1"/>
    <col min="14884" max="14884" width="13.42578125" style="82" customWidth="1"/>
    <col min="14885" max="14885" width="6.7109375" style="82" customWidth="1"/>
    <col min="14886" max="14886" width="14.42578125" style="82" customWidth="1"/>
    <col min="14887" max="14890" width="0" style="82" hidden="1" customWidth="1"/>
    <col min="14891" max="14891" width="11.85546875" style="82" customWidth="1"/>
    <col min="14892" max="14892" width="15" style="82" customWidth="1"/>
    <col min="14893" max="14896" width="0" style="82" hidden="1" customWidth="1"/>
    <col min="14897" max="14897" width="12" style="82" customWidth="1"/>
    <col min="14898" max="14898" width="6.7109375" style="82" customWidth="1"/>
    <col min="14899" max="14899" width="13.85546875" style="82" customWidth="1"/>
    <col min="14900" max="14903" width="0" style="82" hidden="1" customWidth="1"/>
    <col min="14904" max="14904" width="11.5703125" style="82" customWidth="1"/>
    <col min="14905" max="14905" width="6.7109375" style="82" customWidth="1"/>
    <col min="14906" max="14906" width="14.7109375" style="82" customWidth="1"/>
    <col min="14907" max="14910" width="0" style="82" hidden="1" customWidth="1"/>
    <col min="14911" max="14911" width="12.42578125" style="82" bestFit="1" customWidth="1"/>
    <col min="14912" max="14912" width="0" style="82" hidden="1" customWidth="1"/>
    <col min="14913" max="14913" width="5.7109375" style="82" bestFit="1" customWidth="1"/>
    <col min="14914" max="14914" width="12.42578125" style="82" bestFit="1" customWidth="1"/>
    <col min="14915" max="14919" width="0" style="82" hidden="1" customWidth="1"/>
    <col min="14920" max="14920" width="15.7109375" style="82" customWidth="1"/>
    <col min="14921" max="14921" width="0" style="82" hidden="1" customWidth="1"/>
    <col min="14922" max="14922" width="6.7109375" style="82" customWidth="1"/>
    <col min="14923" max="14923" width="12" style="82" bestFit="1" customWidth="1"/>
    <col min="14924" max="14928" width="0" style="82" hidden="1" customWidth="1"/>
    <col min="14929" max="14929" width="17.28515625" style="82" customWidth="1"/>
    <col min="14930" max="14930" width="0" style="82" hidden="1" customWidth="1"/>
    <col min="14931" max="14931" width="6.7109375" style="82" customWidth="1"/>
    <col min="14932" max="14932" width="10.5703125" style="82" bestFit="1" customWidth="1"/>
    <col min="14933" max="14937" width="0" style="82" hidden="1" customWidth="1"/>
    <col min="14938" max="14938" width="16.85546875" style="82" customWidth="1"/>
    <col min="14939" max="14944" width="0" style="82" hidden="1" customWidth="1"/>
    <col min="14945" max="14945" width="17.7109375" style="82" customWidth="1"/>
    <col min="14946" max="14946" width="0" style="82" hidden="1" customWidth="1"/>
    <col min="14947" max="14947" width="6.7109375" style="82" customWidth="1"/>
    <col min="14948" max="14948" width="13.5703125" style="82" customWidth="1"/>
    <col min="14949" max="14953" width="0" style="82" hidden="1" customWidth="1"/>
    <col min="14954" max="14954" width="12.140625" style="82" customWidth="1"/>
    <col min="14955" max="14955" width="0" style="82" hidden="1" customWidth="1"/>
    <col min="14956" max="14956" width="5.7109375" style="82" bestFit="1" customWidth="1"/>
    <col min="14957" max="14957" width="15.140625" style="82" customWidth="1"/>
    <col min="14958" max="14958" width="0" style="82" hidden="1" customWidth="1"/>
    <col min="14959" max="15121" width="9.140625" style="82"/>
    <col min="15122" max="15122" width="44.140625" style="82" customWidth="1"/>
    <col min="15123" max="15126" width="0" style="82" hidden="1" customWidth="1"/>
    <col min="15127" max="15127" width="13.85546875" style="82" customWidth="1"/>
    <col min="15128" max="15128" width="15.5703125" style="82" customWidth="1"/>
    <col min="15129" max="15132" width="0" style="82" hidden="1" customWidth="1"/>
    <col min="15133" max="15133" width="12.85546875" style="82" customWidth="1"/>
    <col min="15134" max="15134" width="6.7109375" style="82" customWidth="1"/>
    <col min="15135" max="15135" width="15.28515625" style="82" customWidth="1"/>
    <col min="15136" max="15139" width="0" style="82" hidden="1" customWidth="1"/>
    <col min="15140" max="15140" width="13.42578125" style="82" customWidth="1"/>
    <col min="15141" max="15141" width="6.7109375" style="82" customWidth="1"/>
    <col min="15142" max="15142" width="14.42578125" style="82" customWidth="1"/>
    <col min="15143" max="15146" width="0" style="82" hidden="1" customWidth="1"/>
    <col min="15147" max="15147" width="11.85546875" style="82" customWidth="1"/>
    <col min="15148" max="15148" width="15" style="82" customWidth="1"/>
    <col min="15149" max="15152" width="0" style="82" hidden="1" customWidth="1"/>
    <col min="15153" max="15153" width="12" style="82" customWidth="1"/>
    <col min="15154" max="15154" width="6.7109375" style="82" customWidth="1"/>
    <col min="15155" max="15155" width="13.85546875" style="82" customWidth="1"/>
    <col min="15156" max="15159" width="0" style="82" hidden="1" customWidth="1"/>
    <col min="15160" max="15160" width="11.5703125" style="82" customWidth="1"/>
    <col min="15161" max="15161" width="6.7109375" style="82" customWidth="1"/>
    <col min="15162" max="15162" width="14.7109375" style="82" customWidth="1"/>
    <col min="15163" max="15166" width="0" style="82" hidden="1" customWidth="1"/>
    <col min="15167" max="15167" width="12.42578125" style="82" bestFit="1" customWidth="1"/>
    <col min="15168" max="15168" width="0" style="82" hidden="1" customWidth="1"/>
    <col min="15169" max="15169" width="5.7109375" style="82" bestFit="1" customWidth="1"/>
    <col min="15170" max="15170" width="12.42578125" style="82" bestFit="1" customWidth="1"/>
    <col min="15171" max="15175" width="0" style="82" hidden="1" customWidth="1"/>
    <col min="15176" max="15176" width="15.7109375" style="82" customWidth="1"/>
    <col min="15177" max="15177" width="0" style="82" hidden="1" customWidth="1"/>
    <col min="15178" max="15178" width="6.7109375" style="82" customWidth="1"/>
    <col min="15179" max="15179" width="12" style="82" bestFit="1" customWidth="1"/>
    <col min="15180" max="15184" width="0" style="82" hidden="1" customWidth="1"/>
    <col min="15185" max="15185" width="17.28515625" style="82" customWidth="1"/>
    <col min="15186" max="15186" width="0" style="82" hidden="1" customWidth="1"/>
    <col min="15187" max="15187" width="6.7109375" style="82" customWidth="1"/>
    <col min="15188" max="15188" width="10.5703125" style="82" bestFit="1" customWidth="1"/>
    <col min="15189" max="15193" width="0" style="82" hidden="1" customWidth="1"/>
    <col min="15194" max="15194" width="16.85546875" style="82" customWidth="1"/>
    <col min="15195" max="15200" width="0" style="82" hidden="1" customWidth="1"/>
    <col min="15201" max="15201" width="17.7109375" style="82" customWidth="1"/>
    <col min="15202" max="15202" width="0" style="82" hidden="1" customWidth="1"/>
    <col min="15203" max="15203" width="6.7109375" style="82" customWidth="1"/>
    <col min="15204" max="15204" width="13.5703125" style="82" customWidth="1"/>
    <col min="15205" max="15209" width="0" style="82" hidden="1" customWidth="1"/>
    <col min="15210" max="15210" width="12.140625" style="82" customWidth="1"/>
    <col min="15211" max="15211" width="0" style="82" hidden="1" customWidth="1"/>
    <col min="15212" max="15212" width="5.7109375" style="82" bestFit="1" customWidth="1"/>
    <col min="15213" max="15213" width="15.140625" style="82" customWidth="1"/>
    <col min="15214" max="15214" width="0" style="82" hidden="1" customWidth="1"/>
    <col min="15215" max="15377" width="9.140625" style="82"/>
    <col min="15378" max="15378" width="44.140625" style="82" customWidth="1"/>
    <col min="15379" max="15382" width="0" style="82" hidden="1" customWidth="1"/>
    <col min="15383" max="15383" width="13.85546875" style="82" customWidth="1"/>
    <col min="15384" max="15384" width="15.5703125" style="82" customWidth="1"/>
    <col min="15385" max="15388" width="0" style="82" hidden="1" customWidth="1"/>
    <col min="15389" max="15389" width="12.85546875" style="82" customWidth="1"/>
    <col min="15390" max="15390" width="6.7109375" style="82" customWidth="1"/>
    <col min="15391" max="15391" width="15.28515625" style="82" customWidth="1"/>
    <col min="15392" max="15395" width="0" style="82" hidden="1" customWidth="1"/>
    <col min="15396" max="15396" width="13.42578125" style="82" customWidth="1"/>
    <col min="15397" max="15397" width="6.7109375" style="82" customWidth="1"/>
    <col min="15398" max="15398" width="14.42578125" style="82" customWidth="1"/>
    <col min="15399" max="15402" width="0" style="82" hidden="1" customWidth="1"/>
    <col min="15403" max="15403" width="11.85546875" style="82" customWidth="1"/>
    <col min="15404" max="15404" width="15" style="82" customWidth="1"/>
    <col min="15405" max="15408" width="0" style="82" hidden="1" customWidth="1"/>
    <col min="15409" max="15409" width="12" style="82" customWidth="1"/>
    <col min="15410" max="15410" width="6.7109375" style="82" customWidth="1"/>
    <col min="15411" max="15411" width="13.85546875" style="82" customWidth="1"/>
    <col min="15412" max="15415" width="0" style="82" hidden="1" customWidth="1"/>
    <col min="15416" max="15416" width="11.5703125" style="82" customWidth="1"/>
    <col min="15417" max="15417" width="6.7109375" style="82" customWidth="1"/>
    <col min="15418" max="15418" width="14.7109375" style="82" customWidth="1"/>
    <col min="15419" max="15422" width="0" style="82" hidden="1" customWidth="1"/>
    <col min="15423" max="15423" width="12.42578125" style="82" bestFit="1" customWidth="1"/>
    <col min="15424" max="15424" width="0" style="82" hidden="1" customWidth="1"/>
    <col min="15425" max="15425" width="5.7109375" style="82" bestFit="1" customWidth="1"/>
    <col min="15426" max="15426" width="12.42578125" style="82" bestFit="1" customWidth="1"/>
    <col min="15427" max="15431" width="0" style="82" hidden="1" customWidth="1"/>
    <col min="15432" max="15432" width="15.7109375" style="82" customWidth="1"/>
    <col min="15433" max="15433" width="0" style="82" hidden="1" customWidth="1"/>
    <col min="15434" max="15434" width="6.7109375" style="82" customWidth="1"/>
    <col min="15435" max="15435" width="12" style="82" bestFit="1" customWidth="1"/>
    <col min="15436" max="15440" width="0" style="82" hidden="1" customWidth="1"/>
    <col min="15441" max="15441" width="17.28515625" style="82" customWidth="1"/>
    <col min="15442" max="15442" width="0" style="82" hidden="1" customWidth="1"/>
    <col min="15443" max="15443" width="6.7109375" style="82" customWidth="1"/>
    <col min="15444" max="15444" width="10.5703125" style="82" bestFit="1" customWidth="1"/>
    <col min="15445" max="15449" width="0" style="82" hidden="1" customWidth="1"/>
    <col min="15450" max="15450" width="16.85546875" style="82" customWidth="1"/>
    <col min="15451" max="15456" width="0" style="82" hidden="1" customWidth="1"/>
    <col min="15457" max="15457" width="17.7109375" style="82" customWidth="1"/>
    <col min="15458" max="15458" width="0" style="82" hidden="1" customWidth="1"/>
    <col min="15459" max="15459" width="6.7109375" style="82" customWidth="1"/>
    <col min="15460" max="15460" width="13.5703125" style="82" customWidth="1"/>
    <col min="15461" max="15465" width="0" style="82" hidden="1" customWidth="1"/>
    <col min="15466" max="15466" width="12.140625" style="82" customWidth="1"/>
    <col min="15467" max="15467" width="0" style="82" hidden="1" customWidth="1"/>
    <col min="15468" max="15468" width="5.7109375" style="82" bestFit="1" customWidth="1"/>
    <col min="15469" max="15469" width="15.140625" style="82" customWidth="1"/>
    <col min="15470" max="15470" width="0" style="82" hidden="1" customWidth="1"/>
    <col min="15471" max="15633" width="9.140625" style="82"/>
    <col min="15634" max="15634" width="44.140625" style="82" customWidth="1"/>
    <col min="15635" max="15638" width="0" style="82" hidden="1" customWidth="1"/>
    <col min="15639" max="15639" width="13.85546875" style="82" customWidth="1"/>
    <col min="15640" max="15640" width="15.5703125" style="82" customWidth="1"/>
    <col min="15641" max="15644" width="0" style="82" hidden="1" customWidth="1"/>
    <col min="15645" max="15645" width="12.85546875" style="82" customWidth="1"/>
    <col min="15646" max="15646" width="6.7109375" style="82" customWidth="1"/>
    <col min="15647" max="15647" width="15.28515625" style="82" customWidth="1"/>
    <col min="15648" max="15651" width="0" style="82" hidden="1" customWidth="1"/>
    <col min="15652" max="15652" width="13.42578125" style="82" customWidth="1"/>
    <col min="15653" max="15653" width="6.7109375" style="82" customWidth="1"/>
    <col min="15654" max="15654" width="14.42578125" style="82" customWidth="1"/>
    <col min="15655" max="15658" width="0" style="82" hidden="1" customWidth="1"/>
    <col min="15659" max="15659" width="11.85546875" style="82" customWidth="1"/>
    <col min="15660" max="15660" width="15" style="82" customWidth="1"/>
    <col min="15661" max="15664" width="0" style="82" hidden="1" customWidth="1"/>
    <col min="15665" max="15665" width="12" style="82" customWidth="1"/>
    <col min="15666" max="15666" width="6.7109375" style="82" customWidth="1"/>
    <col min="15667" max="15667" width="13.85546875" style="82" customWidth="1"/>
    <col min="15668" max="15671" width="0" style="82" hidden="1" customWidth="1"/>
    <col min="15672" max="15672" width="11.5703125" style="82" customWidth="1"/>
    <col min="15673" max="15673" width="6.7109375" style="82" customWidth="1"/>
    <col min="15674" max="15674" width="14.7109375" style="82" customWidth="1"/>
    <col min="15675" max="15678" width="0" style="82" hidden="1" customWidth="1"/>
    <col min="15679" max="15679" width="12.42578125" style="82" bestFit="1" customWidth="1"/>
    <col min="15680" max="15680" width="0" style="82" hidden="1" customWidth="1"/>
    <col min="15681" max="15681" width="5.7109375" style="82" bestFit="1" customWidth="1"/>
    <col min="15682" max="15682" width="12.42578125" style="82" bestFit="1" customWidth="1"/>
    <col min="15683" max="15687" width="0" style="82" hidden="1" customWidth="1"/>
    <col min="15688" max="15688" width="15.7109375" style="82" customWidth="1"/>
    <col min="15689" max="15689" width="0" style="82" hidden="1" customWidth="1"/>
    <col min="15690" max="15690" width="6.7109375" style="82" customWidth="1"/>
    <col min="15691" max="15691" width="12" style="82" bestFit="1" customWidth="1"/>
    <col min="15692" max="15696" width="0" style="82" hidden="1" customWidth="1"/>
    <col min="15697" max="15697" width="17.28515625" style="82" customWidth="1"/>
    <col min="15698" max="15698" width="0" style="82" hidden="1" customWidth="1"/>
    <col min="15699" max="15699" width="6.7109375" style="82" customWidth="1"/>
    <col min="15700" max="15700" width="10.5703125" style="82" bestFit="1" customWidth="1"/>
    <col min="15701" max="15705" width="0" style="82" hidden="1" customWidth="1"/>
    <col min="15706" max="15706" width="16.85546875" style="82" customWidth="1"/>
    <col min="15707" max="15712" width="0" style="82" hidden="1" customWidth="1"/>
    <col min="15713" max="15713" width="17.7109375" style="82" customWidth="1"/>
    <col min="15714" max="15714" width="0" style="82" hidden="1" customWidth="1"/>
    <col min="15715" max="15715" width="6.7109375" style="82" customWidth="1"/>
    <col min="15716" max="15716" width="13.5703125" style="82" customWidth="1"/>
    <col min="15717" max="15721" width="0" style="82" hidden="1" customWidth="1"/>
    <col min="15722" max="15722" width="12.140625" style="82" customWidth="1"/>
    <col min="15723" max="15723" width="0" style="82" hidden="1" customWidth="1"/>
    <col min="15724" max="15724" width="5.7109375" style="82" bestFit="1" customWidth="1"/>
    <col min="15725" max="15725" width="15.140625" style="82" customWidth="1"/>
    <col min="15726" max="15726" width="0" style="82" hidden="1" customWidth="1"/>
    <col min="15727" max="15889" width="9.140625" style="82"/>
    <col min="15890" max="15890" width="44.140625" style="82" customWidth="1"/>
    <col min="15891" max="15894" width="0" style="82" hidden="1" customWidth="1"/>
    <col min="15895" max="15895" width="13.85546875" style="82" customWidth="1"/>
    <col min="15896" max="15896" width="15.5703125" style="82" customWidth="1"/>
    <col min="15897" max="15900" width="0" style="82" hidden="1" customWidth="1"/>
    <col min="15901" max="15901" width="12.85546875" style="82" customWidth="1"/>
    <col min="15902" max="15902" width="6.7109375" style="82" customWidth="1"/>
    <col min="15903" max="15903" width="15.28515625" style="82" customWidth="1"/>
    <col min="15904" max="15907" width="0" style="82" hidden="1" customWidth="1"/>
    <col min="15908" max="15908" width="13.42578125" style="82" customWidth="1"/>
    <col min="15909" max="15909" width="6.7109375" style="82" customWidth="1"/>
    <col min="15910" max="15910" width="14.42578125" style="82" customWidth="1"/>
    <col min="15911" max="15914" width="0" style="82" hidden="1" customWidth="1"/>
    <col min="15915" max="15915" width="11.85546875" style="82" customWidth="1"/>
    <col min="15916" max="15916" width="15" style="82" customWidth="1"/>
    <col min="15917" max="15920" width="0" style="82" hidden="1" customWidth="1"/>
    <col min="15921" max="15921" width="12" style="82" customWidth="1"/>
    <col min="15922" max="15922" width="6.7109375" style="82" customWidth="1"/>
    <col min="15923" max="15923" width="13.85546875" style="82" customWidth="1"/>
    <col min="15924" max="15927" width="0" style="82" hidden="1" customWidth="1"/>
    <col min="15928" max="15928" width="11.5703125" style="82" customWidth="1"/>
    <col min="15929" max="15929" width="6.7109375" style="82" customWidth="1"/>
    <col min="15930" max="15930" width="14.7109375" style="82" customWidth="1"/>
    <col min="15931" max="15934" width="0" style="82" hidden="1" customWidth="1"/>
    <col min="15935" max="15935" width="12.42578125" style="82" bestFit="1" customWidth="1"/>
    <col min="15936" max="15936" width="0" style="82" hidden="1" customWidth="1"/>
    <col min="15937" max="15937" width="5.7109375" style="82" bestFit="1" customWidth="1"/>
    <col min="15938" max="15938" width="12.42578125" style="82" bestFit="1" customWidth="1"/>
    <col min="15939" max="15943" width="0" style="82" hidden="1" customWidth="1"/>
    <col min="15944" max="15944" width="15.7109375" style="82" customWidth="1"/>
    <col min="15945" max="15945" width="0" style="82" hidden="1" customWidth="1"/>
    <col min="15946" max="15946" width="6.7109375" style="82" customWidth="1"/>
    <col min="15947" max="15947" width="12" style="82" bestFit="1" customWidth="1"/>
    <col min="15948" max="15952" width="0" style="82" hidden="1" customWidth="1"/>
    <col min="15953" max="15953" width="17.28515625" style="82" customWidth="1"/>
    <col min="15954" max="15954" width="0" style="82" hidden="1" customWidth="1"/>
    <col min="15955" max="15955" width="6.7109375" style="82" customWidth="1"/>
    <col min="15956" max="15956" width="10.5703125" style="82" bestFit="1" customWidth="1"/>
    <col min="15957" max="15961" width="0" style="82" hidden="1" customWidth="1"/>
    <col min="15962" max="15962" width="16.85546875" style="82" customWidth="1"/>
    <col min="15963" max="15968" width="0" style="82" hidden="1" customWidth="1"/>
    <col min="15969" max="15969" width="17.7109375" style="82" customWidth="1"/>
    <col min="15970" max="15970" width="0" style="82" hidden="1" customWidth="1"/>
    <col min="15971" max="15971" width="6.7109375" style="82" customWidth="1"/>
    <col min="15972" max="15972" width="13.5703125" style="82" customWidth="1"/>
    <col min="15973" max="15977" width="0" style="82" hidden="1" customWidth="1"/>
    <col min="15978" max="15978" width="12.140625" style="82" customWidth="1"/>
    <col min="15979" max="15979" width="0" style="82" hidden="1" customWidth="1"/>
    <col min="15980" max="15980" width="5.7109375" style="82" bestFit="1" customWidth="1"/>
    <col min="15981" max="15981" width="15.140625" style="82" customWidth="1"/>
    <col min="15982" max="15982" width="0" style="82" hidden="1" customWidth="1"/>
    <col min="15983" max="16145" width="9.140625" style="82"/>
    <col min="16146" max="16146" width="44.140625" style="82" customWidth="1"/>
    <col min="16147" max="16150" width="0" style="82" hidden="1" customWidth="1"/>
    <col min="16151" max="16151" width="13.85546875" style="82" customWidth="1"/>
    <col min="16152" max="16152" width="15.5703125" style="82" customWidth="1"/>
    <col min="16153" max="16156" width="0" style="82" hidden="1" customWidth="1"/>
    <col min="16157" max="16157" width="12.85546875" style="82" customWidth="1"/>
    <col min="16158" max="16158" width="6.7109375" style="82" customWidth="1"/>
    <col min="16159" max="16159" width="15.28515625" style="82" customWidth="1"/>
    <col min="16160" max="16163" width="0" style="82" hidden="1" customWidth="1"/>
    <col min="16164" max="16164" width="13.42578125" style="82" customWidth="1"/>
    <col min="16165" max="16165" width="6.7109375" style="82" customWidth="1"/>
    <col min="16166" max="16166" width="14.42578125" style="82" customWidth="1"/>
    <col min="16167" max="16170" width="0" style="82" hidden="1" customWidth="1"/>
    <col min="16171" max="16171" width="11.85546875" style="82" customWidth="1"/>
    <col min="16172" max="16172" width="15" style="82" customWidth="1"/>
    <col min="16173" max="16176" width="0" style="82" hidden="1" customWidth="1"/>
    <col min="16177" max="16177" width="12" style="82" customWidth="1"/>
    <col min="16178" max="16178" width="6.7109375" style="82" customWidth="1"/>
    <col min="16179" max="16179" width="13.85546875" style="82" customWidth="1"/>
    <col min="16180" max="16183" width="0" style="82" hidden="1" customWidth="1"/>
    <col min="16184" max="16184" width="11.5703125" style="82" customWidth="1"/>
    <col min="16185" max="16185" width="6.7109375" style="82" customWidth="1"/>
    <col min="16186" max="16186" width="14.7109375" style="82" customWidth="1"/>
    <col min="16187" max="16190" width="0" style="82" hidden="1" customWidth="1"/>
    <col min="16191" max="16191" width="12.42578125" style="82" bestFit="1" customWidth="1"/>
    <col min="16192" max="16192" width="0" style="82" hidden="1" customWidth="1"/>
    <col min="16193" max="16193" width="5.7109375" style="82" bestFit="1" customWidth="1"/>
    <col min="16194" max="16194" width="12.42578125" style="82" bestFit="1" customWidth="1"/>
    <col min="16195" max="16199" width="0" style="82" hidden="1" customWidth="1"/>
    <col min="16200" max="16200" width="15.7109375" style="82" customWidth="1"/>
    <col min="16201" max="16201" width="0" style="82" hidden="1" customWidth="1"/>
    <col min="16202" max="16202" width="6.7109375" style="82" customWidth="1"/>
    <col min="16203" max="16203" width="12" style="82" bestFit="1" customWidth="1"/>
    <col min="16204" max="16208" width="0" style="82" hidden="1" customWidth="1"/>
    <col min="16209" max="16209" width="17.28515625" style="82" customWidth="1"/>
    <col min="16210" max="16210" width="0" style="82" hidden="1" customWidth="1"/>
    <col min="16211" max="16211" width="6.7109375" style="82" customWidth="1"/>
    <col min="16212" max="16212" width="10.5703125" style="82" bestFit="1" customWidth="1"/>
    <col min="16213" max="16217" width="0" style="82" hidden="1" customWidth="1"/>
    <col min="16218" max="16218" width="16.85546875" style="82" customWidth="1"/>
    <col min="16219" max="16224" width="0" style="82" hidden="1" customWidth="1"/>
    <col min="16225" max="16225" width="17.7109375" style="82" customWidth="1"/>
    <col min="16226" max="16226" width="0" style="82" hidden="1" customWidth="1"/>
    <col min="16227" max="16227" width="6.7109375" style="82" customWidth="1"/>
    <col min="16228" max="16228" width="13.5703125" style="82" customWidth="1"/>
    <col min="16229" max="16233" width="0" style="82" hidden="1" customWidth="1"/>
    <col min="16234" max="16234" width="12.140625" style="82" customWidth="1"/>
    <col min="16235" max="16235" width="0" style="82" hidden="1" customWidth="1"/>
    <col min="16236" max="16236" width="5.7109375" style="82" bestFit="1" customWidth="1"/>
    <col min="16237" max="16237" width="15.140625" style="82" customWidth="1"/>
    <col min="16238" max="16238" width="0" style="82" hidden="1" customWidth="1"/>
    <col min="16239" max="16384" width="9.140625" style="82"/>
  </cols>
  <sheetData>
    <row r="1" spans="1:185" ht="72" customHeight="1" x14ac:dyDescent="0.15">
      <c r="A1" s="118"/>
      <c r="B1" s="67" t="s">
        <v>83</v>
      </c>
      <c r="C1" s="68"/>
      <c r="D1" s="68"/>
      <c r="E1" s="68"/>
      <c r="F1" s="68"/>
      <c r="G1" s="68"/>
      <c r="H1" s="69"/>
      <c r="I1" s="67" t="s">
        <v>84</v>
      </c>
      <c r="J1" s="68"/>
      <c r="K1" s="68"/>
      <c r="L1" s="68"/>
      <c r="M1" s="68"/>
      <c r="N1" s="68"/>
      <c r="O1" s="69"/>
      <c r="P1" s="67" t="s">
        <v>85</v>
      </c>
      <c r="Q1" s="68"/>
      <c r="R1" s="68"/>
      <c r="S1" s="68"/>
      <c r="T1" s="68"/>
      <c r="U1" s="68"/>
      <c r="V1" s="69"/>
      <c r="W1" s="67" t="s">
        <v>86</v>
      </c>
      <c r="X1" s="68"/>
      <c r="Y1" s="68"/>
      <c r="Z1" s="68"/>
      <c r="AA1" s="68"/>
      <c r="AB1" s="68"/>
      <c r="AC1" s="69"/>
      <c r="AD1" s="67" t="s">
        <v>87</v>
      </c>
      <c r="AE1" s="68"/>
      <c r="AF1" s="68"/>
      <c r="AG1" s="68"/>
      <c r="AH1" s="68"/>
      <c r="AI1" s="68"/>
      <c r="AJ1" s="69"/>
      <c r="AK1" s="67" t="s">
        <v>88</v>
      </c>
      <c r="AL1" s="68"/>
      <c r="AM1" s="68"/>
      <c r="AN1" s="68"/>
      <c r="AO1" s="68"/>
      <c r="AP1" s="68"/>
      <c r="AQ1" s="68"/>
      <c r="AR1" s="68"/>
      <c r="AS1" s="68"/>
      <c r="AT1" s="69"/>
      <c r="AU1" s="70" t="s">
        <v>89</v>
      </c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1"/>
      <c r="BG1" s="71"/>
      <c r="BH1" s="71"/>
      <c r="BI1" s="71"/>
      <c r="BJ1" s="74" t="s">
        <v>90</v>
      </c>
      <c r="BK1" s="75"/>
      <c r="BL1" s="75"/>
      <c r="BM1" s="75"/>
      <c r="BN1" s="75"/>
      <c r="BO1" s="75"/>
      <c r="BP1" s="76"/>
      <c r="BQ1" s="72"/>
      <c r="BR1" s="71"/>
      <c r="BS1" s="73"/>
      <c r="BT1" s="73"/>
      <c r="BU1" s="74" t="s">
        <v>91</v>
      </c>
      <c r="BV1" s="75"/>
      <c r="BW1" s="75"/>
      <c r="BX1" s="75"/>
      <c r="BY1" s="75"/>
      <c r="BZ1" s="76"/>
      <c r="CA1" s="77"/>
      <c r="CB1" s="73"/>
      <c r="CC1" s="73"/>
      <c r="CD1" s="73"/>
      <c r="CE1" s="73"/>
      <c r="CF1" s="75" t="s">
        <v>92</v>
      </c>
      <c r="CG1" s="75"/>
      <c r="CH1" s="75"/>
      <c r="CI1" s="76"/>
      <c r="CJ1" s="73"/>
      <c r="CK1" s="77"/>
      <c r="CL1" s="78"/>
      <c r="CM1" s="79"/>
      <c r="CN1" s="79"/>
      <c r="CO1" s="79"/>
      <c r="CP1" s="67" t="s">
        <v>93</v>
      </c>
      <c r="CQ1" s="68"/>
      <c r="CR1" s="68"/>
      <c r="CS1" s="68"/>
      <c r="CT1" s="68"/>
      <c r="CU1" s="69"/>
      <c r="CV1" s="80"/>
      <c r="CW1" s="67" t="s">
        <v>94</v>
      </c>
      <c r="CX1" s="81"/>
      <c r="CY1" s="81"/>
      <c r="CZ1" s="81"/>
      <c r="DA1" s="81"/>
      <c r="DB1" s="81"/>
      <c r="DC1" s="81"/>
      <c r="DD1" s="81"/>
      <c r="DE1" s="81"/>
      <c r="DF1" s="81"/>
    </row>
    <row r="2" spans="1:185" s="133" customFormat="1" ht="21.95" customHeight="1" x14ac:dyDescent="0.2">
      <c r="A2" s="122" t="s">
        <v>55</v>
      </c>
      <c r="B2" s="123" t="s">
        <v>21</v>
      </c>
      <c r="C2" s="123" t="s">
        <v>22</v>
      </c>
      <c r="D2" s="123" t="s">
        <v>64</v>
      </c>
      <c r="E2" s="123" t="s">
        <v>23</v>
      </c>
      <c r="F2" s="123" t="s">
        <v>24</v>
      </c>
      <c r="G2" s="123" t="s">
        <v>76</v>
      </c>
      <c r="H2" s="123" t="s">
        <v>96</v>
      </c>
      <c r="I2" s="123" t="s">
        <v>21</v>
      </c>
      <c r="J2" s="123" t="s">
        <v>22</v>
      </c>
      <c r="K2" s="123" t="s">
        <v>64</v>
      </c>
      <c r="L2" s="123" t="s">
        <v>23</v>
      </c>
      <c r="M2" s="123" t="s">
        <v>24</v>
      </c>
      <c r="N2" s="124" t="s">
        <v>76</v>
      </c>
      <c r="O2" s="123" t="s">
        <v>96</v>
      </c>
      <c r="P2" s="123" t="s">
        <v>21</v>
      </c>
      <c r="Q2" s="123" t="s">
        <v>22</v>
      </c>
      <c r="R2" s="123" t="s">
        <v>64</v>
      </c>
      <c r="S2" s="123" t="s">
        <v>23</v>
      </c>
      <c r="T2" s="123" t="s">
        <v>24</v>
      </c>
      <c r="U2" s="124" t="s">
        <v>76</v>
      </c>
      <c r="V2" s="123" t="s">
        <v>96</v>
      </c>
      <c r="W2" s="123" t="s">
        <v>21</v>
      </c>
      <c r="X2" s="123" t="s">
        <v>22</v>
      </c>
      <c r="Y2" s="123" t="s">
        <v>64</v>
      </c>
      <c r="Z2" s="123" t="s">
        <v>23</v>
      </c>
      <c r="AA2" s="123" t="s">
        <v>24</v>
      </c>
      <c r="AB2" s="123" t="s">
        <v>76</v>
      </c>
      <c r="AC2" s="123" t="s">
        <v>96</v>
      </c>
      <c r="AD2" s="123" t="s">
        <v>21</v>
      </c>
      <c r="AE2" s="123" t="s">
        <v>22</v>
      </c>
      <c r="AF2" s="123" t="s">
        <v>64</v>
      </c>
      <c r="AG2" s="123" t="s">
        <v>23</v>
      </c>
      <c r="AH2" s="123" t="s">
        <v>24</v>
      </c>
      <c r="AI2" s="124" t="s">
        <v>115</v>
      </c>
      <c r="AJ2" s="123" t="s">
        <v>96</v>
      </c>
      <c r="AK2" s="123" t="s">
        <v>21</v>
      </c>
      <c r="AL2" s="123" t="s">
        <v>22</v>
      </c>
      <c r="AM2" s="123" t="s">
        <v>23</v>
      </c>
      <c r="AN2" s="123" t="s">
        <v>24</v>
      </c>
      <c r="AO2" s="123" t="s">
        <v>21</v>
      </c>
      <c r="AP2" s="124" t="s">
        <v>117</v>
      </c>
      <c r="AQ2" s="124" t="s">
        <v>115</v>
      </c>
      <c r="AR2" s="125" t="s">
        <v>64</v>
      </c>
      <c r="AS2" s="124" t="s">
        <v>81</v>
      </c>
      <c r="AT2" s="123" t="s">
        <v>96</v>
      </c>
      <c r="AU2" s="123" t="s">
        <v>21</v>
      </c>
      <c r="AV2" s="123" t="s">
        <v>22</v>
      </c>
      <c r="AW2" s="123" t="s">
        <v>23</v>
      </c>
      <c r="AX2" s="123" t="s">
        <v>24</v>
      </c>
      <c r="AY2" s="123" t="s">
        <v>21</v>
      </c>
      <c r="AZ2" s="124" t="s">
        <v>117</v>
      </c>
      <c r="BA2" s="124" t="s">
        <v>81</v>
      </c>
      <c r="BB2" s="124" t="s">
        <v>76</v>
      </c>
      <c r="BC2" s="126"/>
      <c r="BD2" s="123" t="s">
        <v>96</v>
      </c>
      <c r="BE2" s="123" t="s">
        <v>96</v>
      </c>
      <c r="BF2" s="127" t="s">
        <v>21</v>
      </c>
      <c r="BG2" s="127" t="s">
        <v>22</v>
      </c>
      <c r="BH2" s="127" t="s">
        <v>23</v>
      </c>
      <c r="BI2" s="127" t="s">
        <v>24</v>
      </c>
      <c r="BJ2" s="123" t="s">
        <v>21</v>
      </c>
      <c r="BK2" s="124" t="s">
        <v>117</v>
      </c>
      <c r="BL2" s="124" t="s">
        <v>81</v>
      </c>
      <c r="BM2" s="124" t="s">
        <v>76</v>
      </c>
      <c r="BN2" s="126"/>
      <c r="BO2" s="127" t="s">
        <v>96</v>
      </c>
      <c r="BP2" s="127" t="s">
        <v>96</v>
      </c>
      <c r="BQ2" s="127" t="s">
        <v>21</v>
      </c>
      <c r="BR2" s="127" t="s">
        <v>22</v>
      </c>
      <c r="BS2" s="127" t="s">
        <v>23</v>
      </c>
      <c r="BT2" s="127" t="s">
        <v>24</v>
      </c>
      <c r="BU2" s="123" t="s">
        <v>21</v>
      </c>
      <c r="BV2" s="124" t="s">
        <v>117</v>
      </c>
      <c r="BW2" s="124" t="s">
        <v>117</v>
      </c>
      <c r="BX2" s="124" t="s">
        <v>81</v>
      </c>
      <c r="BY2" s="124" t="s">
        <v>76</v>
      </c>
      <c r="BZ2" s="127" t="s">
        <v>96</v>
      </c>
      <c r="CA2" s="127" t="s">
        <v>96</v>
      </c>
      <c r="CB2" s="123" t="s">
        <v>21</v>
      </c>
      <c r="CC2" s="123" t="s">
        <v>22</v>
      </c>
      <c r="CD2" s="123" t="s">
        <v>23</v>
      </c>
      <c r="CE2" s="123" t="s">
        <v>24</v>
      </c>
      <c r="CF2" s="123" t="s">
        <v>21</v>
      </c>
      <c r="CG2" s="124" t="s">
        <v>117</v>
      </c>
      <c r="CH2" s="124" t="s">
        <v>81</v>
      </c>
      <c r="CI2" s="128" t="s">
        <v>76</v>
      </c>
      <c r="CJ2" s="129"/>
      <c r="CK2" s="130"/>
      <c r="CL2" s="123" t="s">
        <v>21</v>
      </c>
      <c r="CM2" s="123" t="s">
        <v>22</v>
      </c>
      <c r="CN2" s="123" t="s">
        <v>23</v>
      </c>
      <c r="CO2" s="123" t="s">
        <v>24</v>
      </c>
      <c r="CP2" s="123" t="s">
        <v>21</v>
      </c>
      <c r="CQ2" s="124" t="s">
        <v>117</v>
      </c>
      <c r="CR2" s="131" t="s">
        <v>64</v>
      </c>
      <c r="CS2" s="131" t="s">
        <v>81</v>
      </c>
      <c r="CT2" s="131" t="s">
        <v>76</v>
      </c>
      <c r="CU2" s="123" t="s">
        <v>96</v>
      </c>
      <c r="CV2" s="123" t="s">
        <v>96</v>
      </c>
      <c r="CW2" s="123" t="s">
        <v>21</v>
      </c>
      <c r="CX2" s="123" t="s">
        <v>22</v>
      </c>
      <c r="CY2" s="123" t="s">
        <v>23</v>
      </c>
      <c r="CZ2" s="123" t="s">
        <v>24</v>
      </c>
      <c r="DA2" s="123" t="s">
        <v>21</v>
      </c>
      <c r="DB2" s="124" t="s">
        <v>117</v>
      </c>
      <c r="DC2" s="131" t="s">
        <v>64</v>
      </c>
      <c r="DD2" s="131" t="s">
        <v>81</v>
      </c>
      <c r="DE2" s="131" t="s">
        <v>76</v>
      </c>
      <c r="DF2" s="123" t="s">
        <v>96</v>
      </c>
      <c r="DG2" s="132"/>
      <c r="DH2" s="132"/>
      <c r="DI2" s="132"/>
      <c r="DJ2" s="132"/>
      <c r="DK2" s="132"/>
      <c r="DL2" s="132"/>
      <c r="DM2" s="132"/>
      <c r="DN2" s="132"/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F2" s="132"/>
      <c r="EG2" s="132"/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Y2" s="132"/>
      <c r="EZ2" s="132"/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FR2" s="132"/>
      <c r="FS2" s="132"/>
      <c r="FT2" s="132"/>
      <c r="FU2" s="132"/>
      <c r="FV2" s="132"/>
      <c r="FW2" s="132"/>
      <c r="FX2" s="132"/>
      <c r="FY2" s="132"/>
      <c r="FZ2" s="132"/>
      <c r="GA2" s="132"/>
      <c r="GB2" s="132"/>
      <c r="GC2" s="132"/>
    </row>
    <row r="3" spans="1:185" s="93" customFormat="1" ht="15.95" customHeight="1" x14ac:dyDescent="0.15">
      <c r="A3" s="83" t="s">
        <v>27</v>
      </c>
      <c r="B3" s="84" t="s">
        <v>108</v>
      </c>
      <c r="C3" s="11">
        <v>1702</v>
      </c>
      <c r="D3" s="85" t="s">
        <v>60</v>
      </c>
      <c r="E3" s="85" t="str">
        <f>[1]EMPRESA!$D$5</f>
        <v>2019</v>
      </c>
      <c r="F3" s="86" t="s">
        <v>56</v>
      </c>
      <c r="G3" s="87">
        <f>21*8*[1]Efetivo!R12</f>
        <v>104496</v>
      </c>
      <c r="H3" s="87">
        <f>[2]Gestão!G7</f>
        <v>104496</v>
      </c>
      <c r="I3" s="84" t="s">
        <v>98</v>
      </c>
      <c r="J3" s="11">
        <v>1702</v>
      </c>
      <c r="K3" s="85" t="s">
        <v>53</v>
      </c>
      <c r="L3" s="85" t="str">
        <f>[1]EMPRESA!$D$5</f>
        <v>2019</v>
      </c>
      <c r="M3" s="86" t="s">
        <v>56</v>
      </c>
      <c r="N3" s="87">
        <f>[2]Gestão!L7</f>
        <v>92579</v>
      </c>
      <c r="O3" s="87">
        <f>[2]Gestão!N7</f>
        <v>92579</v>
      </c>
      <c r="P3" s="84" t="s">
        <v>107</v>
      </c>
      <c r="Q3" s="11">
        <v>1702</v>
      </c>
      <c r="R3" s="59" t="s">
        <v>73</v>
      </c>
      <c r="S3" s="85" t="str">
        <f>[1]EMPRESA!$D$5</f>
        <v>2019</v>
      </c>
      <c r="T3" s="86" t="s">
        <v>56</v>
      </c>
      <c r="U3" s="87">
        <f>[2]Gestão!S7</f>
        <v>3390</v>
      </c>
      <c r="V3" s="87">
        <f>[2]Gestão!U7</f>
        <v>3390</v>
      </c>
      <c r="W3" s="84" t="s">
        <v>114</v>
      </c>
      <c r="X3" s="11">
        <v>1702</v>
      </c>
      <c r="Y3" s="59" t="s">
        <v>52</v>
      </c>
      <c r="Z3" s="85" t="str">
        <f>[1]EMPRESA!$D$5</f>
        <v>2019</v>
      </c>
      <c r="AA3" s="86" t="s">
        <v>56</v>
      </c>
      <c r="AB3" s="87">
        <f>N3+U3</f>
        <v>95969</v>
      </c>
      <c r="AC3" s="87">
        <f>[2]Gestão!AA7</f>
        <v>95969</v>
      </c>
      <c r="AD3" s="84" t="s">
        <v>100</v>
      </c>
      <c r="AE3" s="11">
        <v>1702</v>
      </c>
      <c r="AF3" s="59" t="s">
        <v>78</v>
      </c>
      <c r="AG3" s="85" t="str">
        <f>[1]EMPRESA!$D$5</f>
        <v>2019</v>
      </c>
      <c r="AH3" s="86" t="s">
        <v>56</v>
      </c>
      <c r="AI3" s="87">
        <f>[2]Gestão!AF7</f>
        <v>5</v>
      </c>
      <c r="AJ3" s="87">
        <f>[2]Gestão!AH7</f>
        <v>5</v>
      </c>
      <c r="AK3" s="84"/>
      <c r="AL3" s="85"/>
      <c r="AM3" s="85"/>
      <c r="AN3" s="86"/>
      <c r="AO3" s="86" t="s">
        <v>101</v>
      </c>
      <c r="AP3" s="86" t="s">
        <v>79</v>
      </c>
      <c r="AQ3" s="87">
        <f>[2]Gestão!AM7</f>
        <v>0</v>
      </c>
      <c r="AR3" s="88">
        <v>18</v>
      </c>
      <c r="AS3" s="119" t="s">
        <v>56</v>
      </c>
      <c r="AT3" s="87">
        <f>[2]Gestão!AO7</f>
        <v>0</v>
      </c>
      <c r="AU3" s="84"/>
      <c r="AV3" s="85"/>
      <c r="AW3" s="85"/>
      <c r="AX3" s="86"/>
      <c r="AY3" s="86" t="s">
        <v>116</v>
      </c>
      <c r="AZ3" s="86" t="s">
        <v>106</v>
      </c>
      <c r="BA3" s="119" t="s">
        <v>56</v>
      </c>
      <c r="BB3" s="86"/>
      <c r="BC3" s="89">
        <f>[2]Gestão!AT7/1000</f>
        <v>7127.7550000000001</v>
      </c>
      <c r="BD3" s="87"/>
      <c r="BE3" s="87">
        <f>[2]Gestão!AV7/1000</f>
        <v>7127.7550000000001</v>
      </c>
      <c r="BF3" s="90"/>
      <c r="BG3" s="85"/>
      <c r="BH3" s="85"/>
      <c r="BI3" s="86"/>
      <c r="BJ3" s="86" t="s">
        <v>118</v>
      </c>
      <c r="BK3" s="86" t="s">
        <v>110</v>
      </c>
      <c r="BL3" s="119" t="s">
        <v>56</v>
      </c>
      <c r="BM3" s="86"/>
      <c r="BN3" s="87">
        <f>[2]Gestão!BA7/1000</f>
        <v>1200.9469999999999</v>
      </c>
      <c r="BO3" s="87"/>
      <c r="BP3" s="87">
        <f>[2]Gestão!BC7/1000</f>
        <v>1200.9469999999999</v>
      </c>
      <c r="BQ3" s="90"/>
      <c r="BR3" s="85"/>
      <c r="BS3" s="85"/>
      <c r="BT3" s="86"/>
      <c r="BU3" s="86" t="s">
        <v>119</v>
      </c>
      <c r="BV3" s="87">
        <f>[2]Gestão!BH7/1000</f>
        <v>351.57299999999998</v>
      </c>
      <c r="BW3" s="87">
        <v>21</v>
      </c>
      <c r="BX3" s="119" t="s">
        <v>56</v>
      </c>
      <c r="BY3" s="87"/>
      <c r="BZ3" s="87"/>
      <c r="CA3" s="87">
        <f>[2]Gestão!BJ7/1000</f>
        <v>351.57299999999998</v>
      </c>
      <c r="CB3" s="90"/>
      <c r="CC3" s="85"/>
      <c r="CD3" s="85"/>
      <c r="CE3" s="86"/>
      <c r="CF3" s="86" t="s">
        <v>102</v>
      </c>
      <c r="CG3" s="86" t="s">
        <v>112</v>
      </c>
      <c r="CH3" s="86" t="s">
        <v>56</v>
      </c>
      <c r="CI3" s="86"/>
      <c r="CJ3" s="87">
        <f>BN3+BV3</f>
        <v>1552.52</v>
      </c>
      <c r="CK3" s="87">
        <f>[2]Gestão!BP7/1000</f>
        <v>1552.52</v>
      </c>
      <c r="CL3" s="90"/>
      <c r="CM3" s="85"/>
      <c r="CN3" s="85"/>
      <c r="CO3" s="86"/>
      <c r="CP3" s="86" t="s">
        <v>102</v>
      </c>
      <c r="CQ3" s="119">
        <f>[2]Gestão!BU7/1000</f>
        <v>594.15700000000004</v>
      </c>
      <c r="CR3" s="119">
        <v>22</v>
      </c>
      <c r="CS3" s="119" t="s">
        <v>56</v>
      </c>
      <c r="CT3" s="87"/>
      <c r="CU3" s="87"/>
      <c r="CV3" s="87">
        <f>[2]Gestão!BW7/1000</f>
        <v>594.15700000000004</v>
      </c>
      <c r="CW3" s="84"/>
      <c r="CX3" s="85"/>
      <c r="CY3" s="85"/>
      <c r="CZ3" s="86"/>
      <c r="DA3" s="86" t="s">
        <v>105</v>
      </c>
      <c r="DB3" s="87">
        <f>[2]Gestão!CB7/1000</f>
        <v>0</v>
      </c>
      <c r="DC3" s="87">
        <v>23</v>
      </c>
      <c r="DD3" s="119" t="s">
        <v>56</v>
      </c>
      <c r="DE3" s="91"/>
      <c r="DF3" s="91">
        <f>[2]Gestão!CD7/1000</f>
        <v>0</v>
      </c>
      <c r="DG3" s="92"/>
      <c r="DH3" s="92"/>
      <c r="DI3" s="92"/>
      <c r="DJ3" s="92"/>
      <c r="DK3" s="92"/>
      <c r="DL3" s="92"/>
      <c r="DM3" s="92"/>
      <c r="DN3" s="92"/>
      <c r="DO3" s="92"/>
      <c r="DP3" s="92"/>
      <c r="DQ3" s="92"/>
      <c r="DR3" s="92"/>
      <c r="DS3" s="92"/>
      <c r="DT3" s="92"/>
      <c r="DU3" s="92"/>
      <c r="DV3" s="92"/>
      <c r="DW3" s="92"/>
      <c r="DX3" s="92"/>
      <c r="DY3" s="92"/>
      <c r="DZ3" s="92"/>
      <c r="EA3" s="92"/>
      <c r="EB3" s="92"/>
      <c r="EC3" s="92"/>
      <c r="ED3" s="92"/>
      <c r="EE3" s="92"/>
      <c r="EF3" s="92"/>
      <c r="EG3" s="92"/>
      <c r="EH3" s="92"/>
      <c r="EI3" s="92"/>
      <c r="EJ3" s="92"/>
      <c r="EK3" s="92"/>
      <c r="EL3" s="92"/>
      <c r="EM3" s="92"/>
      <c r="EN3" s="92"/>
      <c r="EO3" s="92"/>
      <c r="EP3" s="92"/>
      <c r="EQ3" s="92"/>
      <c r="ER3" s="92"/>
      <c r="ES3" s="92"/>
      <c r="ET3" s="92"/>
      <c r="EU3" s="92"/>
      <c r="EV3" s="92"/>
      <c r="EW3" s="92"/>
      <c r="EX3" s="92"/>
      <c r="EY3" s="92"/>
      <c r="EZ3" s="92"/>
      <c r="FA3" s="92"/>
      <c r="FB3" s="92"/>
      <c r="FC3" s="92"/>
      <c r="FD3" s="92"/>
      <c r="FE3" s="92"/>
      <c r="FF3" s="92"/>
      <c r="FG3" s="92"/>
      <c r="FH3" s="92"/>
      <c r="FI3" s="92"/>
      <c r="FJ3" s="92"/>
      <c r="FK3" s="92"/>
      <c r="FL3" s="92"/>
      <c r="FM3" s="92"/>
      <c r="FN3" s="92"/>
      <c r="FO3" s="92"/>
      <c r="FP3" s="92"/>
      <c r="FQ3" s="92"/>
      <c r="FR3" s="92"/>
      <c r="FS3" s="92"/>
      <c r="FT3" s="92"/>
      <c r="FU3" s="92"/>
      <c r="FV3" s="92"/>
      <c r="FW3" s="92"/>
      <c r="FX3" s="92"/>
      <c r="FY3" s="92"/>
      <c r="FZ3" s="92"/>
      <c r="GA3" s="92"/>
      <c r="GB3" s="92"/>
      <c r="GC3" s="92"/>
    </row>
    <row r="4" spans="1:185" s="93" customFormat="1" ht="15.95" customHeight="1" x14ac:dyDescent="0.15">
      <c r="A4" s="83" t="s">
        <v>28</v>
      </c>
      <c r="B4" s="84" t="s">
        <v>108</v>
      </c>
      <c r="C4" s="11">
        <v>1903</v>
      </c>
      <c r="D4" s="85" t="s">
        <v>52</v>
      </c>
      <c r="E4" s="85" t="str">
        <f>[1]EMPRESA!$D$5</f>
        <v>2019</v>
      </c>
      <c r="F4" s="86" t="s">
        <v>56</v>
      </c>
      <c r="G4" s="87">
        <f>21*8*[1]Efetivo!R13</f>
        <v>897624</v>
      </c>
      <c r="H4" s="87">
        <f>[3]Gestão!G7</f>
        <v>897624</v>
      </c>
      <c r="I4" s="84" t="s">
        <v>98</v>
      </c>
      <c r="J4" s="11">
        <v>1903</v>
      </c>
      <c r="K4" s="85" t="s">
        <v>53</v>
      </c>
      <c r="L4" s="85" t="str">
        <f>[1]EMPRESA!$D$5</f>
        <v>2019</v>
      </c>
      <c r="M4" s="86" t="s">
        <v>56</v>
      </c>
      <c r="N4" s="87">
        <f>[3]Gestão!L7</f>
        <v>763362.57</v>
      </c>
      <c r="O4" s="87">
        <f>[3]Gestão!N7</f>
        <v>763362.57</v>
      </c>
      <c r="P4" s="84" t="s">
        <v>107</v>
      </c>
      <c r="Q4" s="11">
        <v>1903</v>
      </c>
      <c r="R4" s="59" t="s">
        <v>73</v>
      </c>
      <c r="S4" s="85" t="str">
        <f>[1]EMPRESA!$D$5</f>
        <v>2019</v>
      </c>
      <c r="T4" s="86" t="s">
        <v>56</v>
      </c>
      <c r="U4" s="87">
        <f>[3]Gestão!S7</f>
        <v>54748.95</v>
      </c>
      <c r="V4" s="87">
        <f>[3]Gestão!U7</f>
        <v>54748.95</v>
      </c>
      <c r="W4" s="84" t="s">
        <v>114</v>
      </c>
      <c r="X4" s="11">
        <v>1903</v>
      </c>
      <c r="Y4" s="59" t="s">
        <v>52</v>
      </c>
      <c r="Z4" s="85" t="str">
        <f>[1]EMPRESA!$D$5</f>
        <v>2019</v>
      </c>
      <c r="AA4" s="86" t="s">
        <v>56</v>
      </c>
      <c r="AB4" s="87">
        <f>N4+U4</f>
        <v>818111.5199999999</v>
      </c>
      <c r="AC4" s="87">
        <f>[3]Gestão!AA7</f>
        <v>818111.5199999999</v>
      </c>
      <c r="AD4" s="84" t="s">
        <v>100</v>
      </c>
      <c r="AE4" s="11">
        <v>1903</v>
      </c>
      <c r="AF4" s="59" t="s">
        <v>78</v>
      </c>
      <c r="AG4" s="85" t="str">
        <f>[1]EMPRESA!$D$5</f>
        <v>2019</v>
      </c>
      <c r="AH4" s="86" t="s">
        <v>56</v>
      </c>
      <c r="AI4" s="87">
        <f>[3]Gestão!AF7</f>
        <v>22</v>
      </c>
      <c r="AJ4" s="87">
        <f>[3]Gestão!AH7</f>
        <v>22</v>
      </c>
      <c r="AK4" s="84" t="s">
        <v>101</v>
      </c>
      <c r="AL4" s="85">
        <f>[1]EMPRESA!$E$3</f>
        <v>0</v>
      </c>
      <c r="AM4" s="85" t="str">
        <f>[1]EMPRESA!$D$5</f>
        <v>2019</v>
      </c>
      <c r="AN4" s="86" t="s">
        <v>30</v>
      </c>
      <c r="AO4" s="86" t="s">
        <v>101</v>
      </c>
      <c r="AP4" s="86" t="s">
        <v>79</v>
      </c>
      <c r="AQ4" s="87">
        <f>[3]Gestão!AM7</f>
        <v>24</v>
      </c>
      <c r="AR4" s="88">
        <v>18</v>
      </c>
      <c r="AS4" s="119" t="s">
        <v>56</v>
      </c>
      <c r="AT4" s="87">
        <f>[3]Gestão!AO7</f>
        <v>24</v>
      </c>
      <c r="AU4" s="90">
        <v>320</v>
      </c>
      <c r="AV4" s="85">
        <f>[1]EMPRESA!$E$3</f>
        <v>0</v>
      </c>
      <c r="AW4" s="85" t="str">
        <f>[1]EMPRESA!$D$5</f>
        <v>2019</v>
      </c>
      <c r="AX4" s="86" t="s">
        <v>30</v>
      </c>
      <c r="AY4" s="86" t="s">
        <v>116</v>
      </c>
      <c r="AZ4" s="86" t="s">
        <v>106</v>
      </c>
      <c r="BA4" s="119" t="s">
        <v>56</v>
      </c>
      <c r="BB4" s="86"/>
      <c r="BC4" s="89">
        <f>[3]Gestão!AT7</f>
        <v>75559.010030000005</v>
      </c>
      <c r="BD4" s="87"/>
      <c r="BE4" s="87">
        <f>[3]Gestão!AV7</f>
        <v>75559.010030000005</v>
      </c>
      <c r="BF4" s="90">
        <v>328</v>
      </c>
      <c r="BG4" s="85">
        <f>[1]EMPRESA!$E$3</f>
        <v>0</v>
      </c>
      <c r="BH4" s="85" t="str">
        <f>[1]EMPRESA!$D$5</f>
        <v>2019</v>
      </c>
      <c r="BI4" s="86" t="s">
        <v>30</v>
      </c>
      <c r="BJ4" s="86" t="s">
        <v>118</v>
      </c>
      <c r="BK4" s="86" t="s">
        <v>110</v>
      </c>
      <c r="BL4" s="119" t="s">
        <v>56</v>
      </c>
      <c r="BM4" s="86"/>
      <c r="BN4" s="87">
        <f>[3]Gestão!BA7</f>
        <v>11115.552469999999</v>
      </c>
      <c r="BO4" s="87"/>
      <c r="BP4" s="87">
        <f>[3]Gestão!BC7</f>
        <v>11115.552469999999</v>
      </c>
      <c r="BQ4" s="90">
        <v>329</v>
      </c>
      <c r="BR4" s="85">
        <f>[1]EMPRESA!$E$3</f>
        <v>0</v>
      </c>
      <c r="BS4" s="85" t="str">
        <f>[1]EMPRESA!$D$5</f>
        <v>2019</v>
      </c>
      <c r="BT4" s="86" t="s">
        <v>30</v>
      </c>
      <c r="BU4" s="86" t="s">
        <v>119</v>
      </c>
      <c r="BV4" s="87">
        <f>[3]Gestão!BH7</f>
        <v>3033.7801199999999</v>
      </c>
      <c r="BW4" s="87">
        <v>21</v>
      </c>
      <c r="BX4" s="119" t="s">
        <v>56</v>
      </c>
      <c r="BY4" s="87"/>
      <c r="BZ4" s="87"/>
      <c r="CA4" s="87">
        <f>[3]Gestão!BJ7</f>
        <v>3033.7801199999999</v>
      </c>
      <c r="CB4" s="90">
        <v>327</v>
      </c>
      <c r="CC4" s="85">
        <f>[1]EMPRESA!$E$3</f>
        <v>0</v>
      </c>
      <c r="CD4" s="85" t="str">
        <f>[1]EMPRESA!$D$5</f>
        <v>2019</v>
      </c>
      <c r="CE4" s="86" t="s">
        <v>30</v>
      </c>
      <c r="CF4" s="86" t="s">
        <v>102</v>
      </c>
      <c r="CG4" s="86" t="s">
        <v>112</v>
      </c>
      <c r="CH4" s="86" t="s">
        <v>56</v>
      </c>
      <c r="CI4" s="86"/>
      <c r="CJ4" s="87">
        <f>BN4+BV4</f>
        <v>14149.332589999998</v>
      </c>
      <c r="CK4" s="87">
        <f>[3]Gestão!BP7</f>
        <v>14149.332589999998</v>
      </c>
      <c r="CL4" s="90">
        <v>325</v>
      </c>
      <c r="CM4" s="85">
        <f>[1]EMPRESA!$E$3</f>
        <v>0</v>
      </c>
      <c r="CN4" s="85" t="str">
        <f>[1]EMPRESA!$D$5</f>
        <v>2019</v>
      </c>
      <c r="CO4" s="86" t="s">
        <v>30</v>
      </c>
      <c r="CP4" s="86" t="s">
        <v>102</v>
      </c>
      <c r="CQ4" s="119">
        <f>[3]Gestão!BU7</f>
        <v>17157.915439999997</v>
      </c>
      <c r="CR4" s="119">
        <v>22</v>
      </c>
      <c r="CS4" s="119" t="s">
        <v>56</v>
      </c>
      <c r="CT4" s="87"/>
      <c r="CU4" s="87"/>
      <c r="CV4" s="87">
        <f>[3]Gestão!BW7</f>
        <v>17157.915439999997</v>
      </c>
      <c r="CW4" s="84" t="s">
        <v>102</v>
      </c>
      <c r="CX4" s="85">
        <f>[1]EMPRESA!$E$3</f>
        <v>0</v>
      </c>
      <c r="CY4" s="85" t="str">
        <f>[1]EMPRESA!$D$5</f>
        <v>2019</v>
      </c>
      <c r="CZ4" s="86" t="s">
        <v>30</v>
      </c>
      <c r="DA4" s="86" t="s">
        <v>105</v>
      </c>
      <c r="DB4" s="87">
        <f>[3]Gestão!CB7</f>
        <v>0</v>
      </c>
      <c r="DC4" s="87">
        <v>23</v>
      </c>
      <c r="DD4" s="119" t="s">
        <v>56</v>
      </c>
      <c r="DE4" s="91"/>
      <c r="DF4" s="91">
        <f>[3]Gestão!CD7</f>
        <v>0</v>
      </c>
      <c r="DG4" s="92"/>
      <c r="DH4" s="92"/>
      <c r="DI4" s="92"/>
      <c r="DJ4" s="92"/>
      <c r="DK4" s="92"/>
      <c r="DL4" s="92"/>
      <c r="DM4" s="92"/>
      <c r="DN4" s="92"/>
      <c r="DO4" s="92"/>
      <c r="DP4" s="92"/>
      <c r="DQ4" s="92"/>
      <c r="DR4" s="92"/>
      <c r="DS4" s="92"/>
      <c r="DT4" s="92"/>
      <c r="DU4" s="92"/>
      <c r="DV4" s="92"/>
      <c r="DW4" s="92"/>
      <c r="DX4" s="92"/>
      <c r="DY4" s="92"/>
      <c r="DZ4" s="92"/>
      <c r="EA4" s="92"/>
      <c r="EB4" s="92"/>
      <c r="EC4" s="92"/>
      <c r="ED4" s="92"/>
      <c r="EE4" s="92"/>
      <c r="EF4" s="92"/>
      <c r="EG4" s="92"/>
      <c r="EH4" s="92"/>
      <c r="EI4" s="92"/>
      <c r="EJ4" s="92"/>
      <c r="EK4" s="92"/>
      <c r="EL4" s="92"/>
      <c r="EM4" s="92"/>
      <c r="EN4" s="92"/>
      <c r="EO4" s="92"/>
      <c r="EP4" s="92"/>
      <c r="EQ4" s="92"/>
      <c r="ER4" s="92"/>
      <c r="ES4" s="92"/>
      <c r="ET4" s="92"/>
      <c r="EU4" s="92"/>
      <c r="EV4" s="92"/>
      <c r="EW4" s="92"/>
      <c r="EX4" s="92"/>
      <c r="EY4" s="92"/>
      <c r="EZ4" s="92"/>
      <c r="FA4" s="92"/>
      <c r="FB4" s="92"/>
      <c r="FC4" s="92"/>
      <c r="FD4" s="92"/>
      <c r="FE4" s="92"/>
      <c r="FF4" s="92"/>
      <c r="FG4" s="92"/>
      <c r="FH4" s="92"/>
      <c r="FI4" s="92"/>
      <c r="FJ4" s="92"/>
      <c r="FK4" s="92"/>
      <c r="FL4" s="92"/>
      <c r="FM4" s="92"/>
      <c r="FN4" s="92"/>
      <c r="FO4" s="92"/>
      <c r="FP4" s="92"/>
      <c r="FQ4" s="92"/>
      <c r="FR4" s="92"/>
      <c r="FS4" s="92"/>
      <c r="FT4" s="92"/>
      <c r="FU4" s="92"/>
      <c r="FV4" s="92"/>
      <c r="FW4" s="92"/>
      <c r="FX4" s="92"/>
      <c r="FY4" s="92"/>
      <c r="FZ4" s="92"/>
      <c r="GA4" s="92"/>
      <c r="GB4" s="92"/>
      <c r="GC4" s="92"/>
    </row>
    <row r="5" spans="1:185" s="93" customFormat="1" ht="15.95" customHeight="1" x14ac:dyDescent="0.15">
      <c r="A5" s="83" t="s">
        <v>36</v>
      </c>
      <c r="B5" s="84" t="s">
        <v>108</v>
      </c>
      <c r="C5" s="11">
        <v>2406</v>
      </c>
      <c r="D5" s="85" t="s">
        <v>53</v>
      </c>
      <c r="E5" s="85" t="str">
        <f>[1]EMPRESA!$D$5</f>
        <v>2019</v>
      </c>
      <c r="F5" s="86" t="s">
        <v>56</v>
      </c>
      <c r="G5" s="87">
        <f>21*8*[1]Efetivo!R14</f>
        <v>1463448</v>
      </c>
      <c r="H5" s="87">
        <f>[4]Gestão!G7</f>
        <v>1463448</v>
      </c>
      <c r="I5" s="84" t="s">
        <v>98</v>
      </c>
      <c r="J5" s="11">
        <v>2406</v>
      </c>
      <c r="K5" s="85" t="s">
        <v>53</v>
      </c>
      <c r="L5" s="85" t="str">
        <f>[1]EMPRESA!$D$5</f>
        <v>2019</v>
      </c>
      <c r="M5" s="86" t="s">
        <v>56</v>
      </c>
      <c r="N5" s="87">
        <f>[4]Gestão!L7</f>
        <v>1102314</v>
      </c>
      <c r="O5" s="87">
        <f>[4]Gestão!N7</f>
        <v>1102314</v>
      </c>
      <c r="P5" s="84" t="s">
        <v>107</v>
      </c>
      <c r="Q5" s="11">
        <v>2406</v>
      </c>
      <c r="R5" s="59" t="s">
        <v>73</v>
      </c>
      <c r="S5" s="85" t="str">
        <f>[1]EMPRESA!$D$5</f>
        <v>2019</v>
      </c>
      <c r="T5" s="86" t="s">
        <v>56</v>
      </c>
      <c r="U5" s="87">
        <f>[4]Gestão!S7</f>
        <v>35685</v>
      </c>
      <c r="V5" s="87">
        <f>[4]Gestão!U7</f>
        <v>35685</v>
      </c>
      <c r="W5" s="84" t="s">
        <v>114</v>
      </c>
      <c r="X5" s="11">
        <v>2406</v>
      </c>
      <c r="Y5" s="59" t="s">
        <v>52</v>
      </c>
      <c r="Z5" s="85" t="str">
        <f>[1]EMPRESA!$D$5</f>
        <v>2019</v>
      </c>
      <c r="AA5" s="86" t="s">
        <v>56</v>
      </c>
      <c r="AB5" s="87">
        <f>N5+U5</f>
        <v>1137999</v>
      </c>
      <c r="AC5" s="87">
        <f>[4]Gestão!AA7</f>
        <v>1137999</v>
      </c>
      <c r="AD5" s="84" t="s">
        <v>100</v>
      </c>
      <c r="AE5" s="11">
        <v>2406</v>
      </c>
      <c r="AF5" s="59" t="s">
        <v>78</v>
      </c>
      <c r="AG5" s="85" t="str">
        <f>[1]EMPRESA!$D$5</f>
        <v>2019</v>
      </c>
      <c r="AH5" s="86" t="s">
        <v>56</v>
      </c>
      <c r="AI5" s="87">
        <f>[4]Gestão!AF7</f>
        <v>35</v>
      </c>
      <c r="AJ5" s="87">
        <f>[4]Gestão!AH7</f>
        <v>35</v>
      </c>
      <c r="AK5" s="84" t="s">
        <v>101</v>
      </c>
      <c r="AL5" s="85">
        <f>[1]EMPRESA!$E$3</f>
        <v>0</v>
      </c>
      <c r="AM5" s="85" t="str">
        <f>[1]EMPRESA!$D$5</f>
        <v>2019</v>
      </c>
      <c r="AN5" s="86" t="s">
        <v>37</v>
      </c>
      <c r="AO5" s="86" t="s">
        <v>101</v>
      </c>
      <c r="AP5" s="86" t="s">
        <v>79</v>
      </c>
      <c r="AQ5" s="87">
        <f>[4]Gestão!AM7</f>
        <v>49</v>
      </c>
      <c r="AR5" s="88">
        <v>18</v>
      </c>
      <c r="AS5" s="119" t="s">
        <v>56</v>
      </c>
      <c r="AT5" s="87">
        <f>[4]Gestão!AO7</f>
        <v>49</v>
      </c>
      <c r="AU5" s="90">
        <v>320</v>
      </c>
      <c r="AV5" s="85">
        <f>[1]EMPRESA!$E$3</f>
        <v>0</v>
      </c>
      <c r="AW5" s="85" t="str">
        <f>[1]EMPRESA!$D$5</f>
        <v>2019</v>
      </c>
      <c r="AX5" s="86" t="s">
        <v>37</v>
      </c>
      <c r="AY5" s="86" t="s">
        <v>116</v>
      </c>
      <c r="AZ5" s="86" t="s">
        <v>106</v>
      </c>
      <c r="BA5" s="119" t="s">
        <v>56</v>
      </c>
      <c r="BB5" s="86"/>
      <c r="BC5" s="89">
        <f>[4]Gestão!AT7</f>
        <v>77564.867888462235</v>
      </c>
      <c r="BD5" s="87"/>
      <c r="BE5" s="87">
        <f>[4]Gestão!AV7</f>
        <v>77564.867888462235</v>
      </c>
      <c r="BF5" s="90">
        <v>328</v>
      </c>
      <c r="BG5" s="85">
        <f>[1]EMPRESA!$E$3</f>
        <v>0</v>
      </c>
      <c r="BH5" s="85" t="str">
        <f>[1]EMPRESA!$D$5</f>
        <v>2019</v>
      </c>
      <c r="BI5" s="86" t="s">
        <v>37</v>
      </c>
      <c r="BJ5" s="86" t="s">
        <v>118</v>
      </c>
      <c r="BK5" s="86" t="s">
        <v>110</v>
      </c>
      <c r="BL5" s="119" t="s">
        <v>56</v>
      </c>
      <c r="BM5" s="86"/>
      <c r="BN5" s="87">
        <f>[4]Gestão!BA7</f>
        <v>9708.4731800000027</v>
      </c>
      <c r="BO5" s="87"/>
      <c r="BP5" s="87">
        <f>[4]Gestão!BC7</f>
        <v>9708.4731800000027</v>
      </c>
      <c r="BQ5" s="90">
        <v>329</v>
      </c>
      <c r="BR5" s="85">
        <f>[1]EMPRESA!$E$3</f>
        <v>0</v>
      </c>
      <c r="BS5" s="85" t="str">
        <f>[1]EMPRESA!$D$5</f>
        <v>2019</v>
      </c>
      <c r="BT5" s="86" t="s">
        <v>37</v>
      </c>
      <c r="BU5" s="86" t="s">
        <v>119</v>
      </c>
      <c r="BV5" s="87">
        <f>[4]Gestão!BH7</f>
        <v>3876.9177699999996</v>
      </c>
      <c r="BW5" s="87">
        <v>21</v>
      </c>
      <c r="BX5" s="119" t="s">
        <v>56</v>
      </c>
      <c r="BY5" s="87"/>
      <c r="BZ5" s="87"/>
      <c r="CA5" s="87">
        <f>[4]Gestão!BJ7</f>
        <v>3876.9177699999996</v>
      </c>
      <c r="CB5" s="90">
        <v>327</v>
      </c>
      <c r="CC5" s="85">
        <f>[1]EMPRESA!$E$3</f>
        <v>0</v>
      </c>
      <c r="CD5" s="85" t="str">
        <f>[1]EMPRESA!$D$5</f>
        <v>2019</v>
      </c>
      <c r="CE5" s="86" t="s">
        <v>37</v>
      </c>
      <c r="CF5" s="86" t="s">
        <v>102</v>
      </c>
      <c r="CG5" s="86" t="s">
        <v>112</v>
      </c>
      <c r="CH5" s="86" t="s">
        <v>56</v>
      </c>
      <c r="CI5" s="86"/>
      <c r="CJ5" s="87">
        <f>BN5+BV5</f>
        <v>13585.390950000003</v>
      </c>
      <c r="CK5" s="87">
        <f>[4]Gestão!BP7</f>
        <v>13585.390950000003</v>
      </c>
      <c r="CL5" s="90">
        <v>325</v>
      </c>
      <c r="CM5" s="85">
        <f>[1]EMPRESA!$E$3</f>
        <v>0</v>
      </c>
      <c r="CN5" s="85" t="str">
        <f>[1]EMPRESA!$D$5</f>
        <v>2019</v>
      </c>
      <c r="CO5" s="86" t="s">
        <v>37</v>
      </c>
      <c r="CP5" s="86" t="s">
        <v>102</v>
      </c>
      <c r="CQ5" s="119">
        <f>[4]Gestão!BU7</f>
        <v>8359.6085399999993</v>
      </c>
      <c r="CR5" s="119">
        <v>22</v>
      </c>
      <c r="CS5" s="119" t="s">
        <v>56</v>
      </c>
      <c r="CT5" s="87"/>
      <c r="CU5" s="87"/>
      <c r="CV5" s="87">
        <f>[4]Gestão!BW7</f>
        <v>8359.6085399999993</v>
      </c>
      <c r="CW5" s="84" t="s">
        <v>102</v>
      </c>
      <c r="CX5" s="85">
        <f>[1]EMPRESA!$E$3</f>
        <v>0</v>
      </c>
      <c r="CY5" s="85" t="str">
        <f>[1]EMPRESA!$D$5</f>
        <v>2019</v>
      </c>
      <c r="CZ5" s="86" t="s">
        <v>37</v>
      </c>
      <c r="DA5" s="86" t="s">
        <v>105</v>
      </c>
      <c r="DB5" s="87">
        <f>[4]Gestão!CB7</f>
        <v>0</v>
      </c>
      <c r="DC5" s="87">
        <v>23</v>
      </c>
      <c r="DD5" s="119" t="s">
        <v>56</v>
      </c>
      <c r="DE5" s="91"/>
      <c r="DF5" s="91">
        <f>[4]Gestão!CD7</f>
        <v>0</v>
      </c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  <c r="EM5" s="92"/>
      <c r="EN5" s="92"/>
      <c r="EO5" s="92"/>
      <c r="EP5" s="92"/>
      <c r="EQ5" s="92"/>
      <c r="ER5" s="92"/>
      <c r="ES5" s="92"/>
      <c r="ET5" s="92"/>
      <c r="EU5" s="92"/>
      <c r="EV5" s="92"/>
      <c r="EW5" s="92"/>
      <c r="EX5" s="92"/>
      <c r="EY5" s="92"/>
      <c r="EZ5" s="92"/>
      <c r="FA5" s="92"/>
      <c r="FB5" s="92"/>
      <c r="FC5" s="92"/>
      <c r="FD5" s="92"/>
      <c r="FE5" s="92"/>
      <c r="FF5" s="92"/>
      <c r="FG5" s="92"/>
      <c r="FH5" s="92"/>
      <c r="FI5" s="92"/>
      <c r="FJ5" s="92"/>
      <c r="FK5" s="92"/>
      <c r="FL5" s="92"/>
      <c r="FM5" s="92"/>
      <c r="FN5" s="92"/>
      <c r="FO5" s="92"/>
      <c r="FP5" s="92"/>
      <c r="FQ5" s="92"/>
      <c r="FR5" s="92"/>
      <c r="FS5" s="92"/>
      <c r="FT5" s="92"/>
      <c r="FU5" s="92"/>
      <c r="FV5" s="92"/>
      <c r="FW5" s="92"/>
      <c r="FX5" s="92"/>
      <c r="FY5" s="92"/>
      <c r="FZ5" s="92"/>
      <c r="GA5" s="92"/>
      <c r="GB5" s="92"/>
      <c r="GC5" s="92"/>
    </row>
    <row r="6" spans="1:185" s="93" customFormat="1" ht="15.95" customHeight="1" x14ac:dyDescent="0.15">
      <c r="A6" s="83" t="s">
        <v>5</v>
      </c>
      <c r="B6" s="84" t="s">
        <v>108</v>
      </c>
      <c r="C6" s="11">
        <v>1701</v>
      </c>
      <c r="D6" s="85" t="s">
        <v>73</v>
      </c>
      <c r="E6" s="85" t="str">
        <f>[1]EMPRESA!$D$5</f>
        <v>2019</v>
      </c>
      <c r="F6" s="86" t="s">
        <v>56</v>
      </c>
      <c r="G6" s="87">
        <f>21*8*[1]Efetivo!R15</f>
        <v>422688</v>
      </c>
      <c r="H6" s="87">
        <f>[5]Gestão!G7</f>
        <v>422688</v>
      </c>
      <c r="I6" s="84" t="s">
        <v>98</v>
      </c>
      <c r="J6" s="11">
        <v>1701</v>
      </c>
      <c r="K6" s="85" t="s">
        <v>53</v>
      </c>
      <c r="L6" s="85" t="str">
        <f>[1]EMPRESA!$D$5</f>
        <v>2019</v>
      </c>
      <c r="M6" s="86" t="s">
        <v>56</v>
      </c>
      <c r="N6" s="87">
        <f>[5]Gestão!L7</f>
        <v>332128.42</v>
      </c>
      <c r="O6" s="87">
        <f>[5]Gestão!N7</f>
        <v>332128.42</v>
      </c>
      <c r="P6" s="84" t="s">
        <v>107</v>
      </c>
      <c r="Q6" s="11">
        <v>1701</v>
      </c>
      <c r="R6" s="59" t="s">
        <v>73</v>
      </c>
      <c r="S6" s="85" t="str">
        <f>[1]EMPRESA!$D$5</f>
        <v>2019</v>
      </c>
      <c r="T6" s="86" t="s">
        <v>56</v>
      </c>
      <c r="U6" s="87">
        <f>[5]Gestão!S7</f>
        <v>33770.5</v>
      </c>
      <c r="V6" s="87">
        <f>[5]Gestão!U7</f>
        <v>33770.5</v>
      </c>
      <c r="W6" s="84" t="s">
        <v>114</v>
      </c>
      <c r="X6" s="11">
        <v>1701</v>
      </c>
      <c r="Y6" s="59" t="s">
        <v>52</v>
      </c>
      <c r="Z6" s="85" t="str">
        <f>[1]EMPRESA!$D$5</f>
        <v>2019</v>
      </c>
      <c r="AA6" s="86" t="s">
        <v>56</v>
      </c>
      <c r="AB6" s="87">
        <f>N6+U6</f>
        <v>365898.92</v>
      </c>
      <c r="AC6" s="87">
        <f>[5]Gestão!AA7</f>
        <v>365898.92</v>
      </c>
      <c r="AD6" s="84" t="s">
        <v>100</v>
      </c>
      <c r="AE6" s="11">
        <v>1701</v>
      </c>
      <c r="AF6" s="59" t="s">
        <v>78</v>
      </c>
      <c r="AG6" s="85" t="str">
        <f>[1]EMPRESA!$D$5</f>
        <v>2019</v>
      </c>
      <c r="AH6" s="86" t="s">
        <v>56</v>
      </c>
      <c r="AI6" s="87">
        <f>[5]Gestão!AF7</f>
        <v>15</v>
      </c>
      <c r="AJ6" s="87">
        <f>[5]Gestão!AH7</f>
        <v>15</v>
      </c>
      <c r="AK6" s="84" t="s">
        <v>101</v>
      </c>
      <c r="AL6" s="85">
        <f>[1]EMPRESA!$E$3</f>
        <v>0</v>
      </c>
      <c r="AM6" s="85" t="str">
        <f>[1]EMPRESA!$D$5</f>
        <v>2019</v>
      </c>
      <c r="AN6" s="86" t="s">
        <v>38</v>
      </c>
      <c r="AO6" s="86" t="s">
        <v>101</v>
      </c>
      <c r="AP6" s="86" t="s">
        <v>79</v>
      </c>
      <c r="AQ6" s="87">
        <f>[5]Gestão!AM7</f>
        <v>34</v>
      </c>
      <c r="AR6" s="88">
        <v>18</v>
      </c>
      <c r="AS6" s="119" t="s">
        <v>56</v>
      </c>
      <c r="AT6" s="87">
        <f>[5]Gestão!AO7</f>
        <v>34</v>
      </c>
      <c r="AU6" s="90">
        <v>320</v>
      </c>
      <c r="AV6" s="85">
        <f>[1]EMPRESA!$E$3</f>
        <v>0</v>
      </c>
      <c r="AW6" s="85" t="str">
        <f>[1]EMPRESA!$D$5</f>
        <v>2019</v>
      </c>
      <c r="AX6" s="86" t="s">
        <v>38</v>
      </c>
      <c r="AY6" s="86" t="s">
        <v>116</v>
      </c>
      <c r="AZ6" s="86" t="s">
        <v>106</v>
      </c>
      <c r="BA6" s="119" t="s">
        <v>56</v>
      </c>
      <c r="BB6" s="86"/>
      <c r="BC6" s="89">
        <f>[5]Gestão!AT7</f>
        <v>24324.267250000001</v>
      </c>
      <c r="BD6" s="87"/>
      <c r="BE6" s="87">
        <f>[5]Gestão!AV7</f>
        <v>24324.267250000001</v>
      </c>
      <c r="BF6" s="90">
        <v>328</v>
      </c>
      <c r="BG6" s="85">
        <f>[1]EMPRESA!$E$3</f>
        <v>0</v>
      </c>
      <c r="BH6" s="85" t="str">
        <f>[1]EMPRESA!$D$5</f>
        <v>2019</v>
      </c>
      <c r="BI6" s="86" t="s">
        <v>38</v>
      </c>
      <c r="BJ6" s="86" t="s">
        <v>118</v>
      </c>
      <c r="BK6" s="86" t="s">
        <v>110</v>
      </c>
      <c r="BL6" s="119" t="s">
        <v>56</v>
      </c>
      <c r="BM6" s="86"/>
      <c r="BN6" s="87">
        <f>[5]Gestão!BA7</f>
        <v>4018.1072200000008</v>
      </c>
      <c r="BO6" s="87"/>
      <c r="BP6" s="87">
        <f>[5]Gestão!BC7</f>
        <v>4018.1072200000008</v>
      </c>
      <c r="BQ6" s="90">
        <v>329</v>
      </c>
      <c r="BR6" s="85">
        <f>[1]EMPRESA!$E$3</f>
        <v>0</v>
      </c>
      <c r="BS6" s="85" t="str">
        <f>[1]EMPRESA!$D$5</f>
        <v>2019</v>
      </c>
      <c r="BT6" s="86" t="s">
        <v>38</v>
      </c>
      <c r="BU6" s="86" t="s">
        <v>119</v>
      </c>
      <c r="BV6" s="87">
        <f>[5]Gestão!BH7</f>
        <v>1508.9121499999999</v>
      </c>
      <c r="BW6" s="87">
        <v>21</v>
      </c>
      <c r="BX6" s="119" t="s">
        <v>56</v>
      </c>
      <c r="BY6" s="87"/>
      <c r="BZ6" s="87"/>
      <c r="CA6" s="87">
        <f>[5]Gestão!BJ7</f>
        <v>1508.9121499999999</v>
      </c>
      <c r="CB6" s="90">
        <v>327</v>
      </c>
      <c r="CC6" s="85">
        <f>[1]EMPRESA!$E$3</f>
        <v>0</v>
      </c>
      <c r="CD6" s="85" t="str">
        <f>[1]EMPRESA!$D$5</f>
        <v>2019</v>
      </c>
      <c r="CE6" s="86" t="s">
        <v>38</v>
      </c>
      <c r="CF6" s="86" t="s">
        <v>102</v>
      </c>
      <c r="CG6" s="86" t="s">
        <v>112</v>
      </c>
      <c r="CH6" s="86" t="s">
        <v>56</v>
      </c>
      <c r="CI6" s="86"/>
      <c r="CJ6" s="87">
        <f>BN6+BV6</f>
        <v>5527.0193700000009</v>
      </c>
      <c r="CK6" s="87">
        <f>[5]Gestão!BP7</f>
        <v>5527.0193700000009</v>
      </c>
      <c r="CL6" s="90">
        <v>325</v>
      </c>
      <c r="CM6" s="85">
        <f>[1]EMPRESA!$E$3</f>
        <v>0</v>
      </c>
      <c r="CN6" s="85" t="str">
        <f>[1]EMPRESA!$D$5</f>
        <v>2019</v>
      </c>
      <c r="CO6" s="86" t="s">
        <v>38</v>
      </c>
      <c r="CP6" s="86" t="s">
        <v>102</v>
      </c>
      <c r="CQ6" s="119">
        <f>[5]Gestão!BU7</f>
        <v>2962.8087099999998</v>
      </c>
      <c r="CR6" s="119">
        <v>22</v>
      </c>
      <c r="CS6" s="119" t="s">
        <v>56</v>
      </c>
      <c r="CT6" s="87"/>
      <c r="CU6" s="87"/>
      <c r="CV6" s="87">
        <f>[5]Gestão!BW7</f>
        <v>2962.8087099999998</v>
      </c>
      <c r="CW6" s="84" t="s">
        <v>102</v>
      </c>
      <c r="CX6" s="85">
        <f>[1]EMPRESA!$E$3</f>
        <v>0</v>
      </c>
      <c r="CY6" s="85" t="str">
        <f>[1]EMPRESA!$D$5</f>
        <v>2019</v>
      </c>
      <c r="CZ6" s="86" t="s">
        <v>38</v>
      </c>
      <c r="DA6" s="86" t="s">
        <v>105</v>
      </c>
      <c r="DB6" s="87">
        <f>[5]Gestão!CB7</f>
        <v>0</v>
      </c>
      <c r="DC6" s="87">
        <v>23</v>
      </c>
      <c r="DD6" s="119" t="s">
        <v>56</v>
      </c>
      <c r="DE6" s="91"/>
      <c r="DF6" s="91">
        <f>[5]Gestão!CD7</f>
        <v>0</v>
      </c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/>
      <c r="DZ6" s="92"/>
      <c r="EA6" s="92"/>
      <c r="EB6" s="92"/>
      <c r="EC6" s="92"/>
      <c r="ED6" s="92"/>
      <c r="EE6" s="92"/>
      <c r="EF6" s="92"/>
      <c r="EG6" s="92"/>
      <c r="EH6" s="92"/>
      <c r="EI6" s="92"/>
      <c r="EJ6" s="92"/>
      <c r="EK6" s="92"/>
      <c r="EL6" s="92"/>
      <c r="EM6" s="92"/>
      <c r="EN6" s="92"/>
      <c r="EO6" s="92"/>
      <c r="EP6" s="92"/>
      <c r="EQ6" s="92"/>
      <c r="ER6" s="92"/>
      <c r="ES6" s="92"/>
      <c r="ET6" s="92"/>
      <c r="EU6" s="92"/>
      <c r="EV6" s="92"/>
      <c r="EW6" s="92"/>
      <c r="EX6" s="92"/>
      <c r="EY6" s="92"/>
      <c r="EZ6" s="92"/>
      <c r="FA6" s="92"/>
      <c r="FB6" s="92"/>
      <c r="FC6" s="92"/>
      <c r="FD6" s="92"/>
      <c r="FE6" s="92"/>
      <c r="FF6" s="92"/>
      <c r="FG6" s="92"/>
      <c r="FH6" s="92"/>
      <c r="FI6" s="92"/>
      <c r="FJ6" s="92"/>
      <c r="FK6" s="92"/>
      <c r="FL6" s="92"/>
      <c r="FM6" s="92"/>
      <c r="FN6" s="92"/>
      <c r="FO6" s="92"/>
      <c r="FP6" s="92"/>
      <c r="FQ6" s="92"/>
      <c r="FR6" s="92"/>
      <c r="FS6" s="92"/>
      <c r="FT6" s="92"/>
      <c r="FU6" s="92"/>
      <c r="FV6" s="92"/>
      <c r="FW6" s="92"/>
      <c r="FX6" s="92"/>
      <c r="FY6" s="92"/>
      <c r="FZ6" s="92"/>
      <c r="GA6" s="92"/>
      <c r="GB6" s="92"/>
      <c r="GC6" s="92"/>
    </row>
    <row r="7" spans="1:185" s="93" customFormat="1" ht="15.95" customHeight="1" x14ac:dyDescent="0.15">
      <c r="A7" s="83" t="s">
        <v>39</v>
      </c>
      <c r="B7" s="84" t="s">
        <v>108</v>
      </c>
      <c r="C7" s="11">
        <v>1606</v>
      </c>
      <c r="D7" s="85" t="s">
        <v>77</v>
      </c>
      <c r="E7" s="85" t="str">
        <f>[1]EMPRESA!$D$5</f>
        <v>2019</v>
      </c>
      <c r="F7" s="86" t="s">
        <v>56</v>
      </c>
      <c r="G7" s="87">
        <f>21*8*[1]Efetivo!R15</f>
        <v>422688</v>
      </c>
      <c r="H7" s="87">
        <f>[6]Gestão!G7</f>
        <v>920640</v>
      </c>
      <c r="I7" s="84" t="s">
        <v>98</v>
      </c>
      <c r="J7" s="11">
        <v>1606</v>
      </c>
      <c r="K7" s="85" t="s">
        <v>53</v>
      </c>
      <c r="L7" s="85" t="str">
        <f>[1]EMPRESA!$D$5</f>
        <v>2019</v>
      </c>
      <c r="M7" s="86" t="s">
        <v>56</v>
      </c>
      <c r="N7" s="87">
        <f>[6]Gestão!L7</f>
        <v>789711</v>
      </c>
      <c r="O7" s="87">
        <f>[6]Gestão!N7</f>
        <v>789711</v>
      </c>
      <c r="P7" s="84" t="s">
        <v>107</v>
      </c>
      <c r="Q7" s="11">
        <v>1606</v>
      </c>
      <c r="R7" s="59" t="s">
        <v>73</v>
      </c>
      <c r="S7" s="85" t="str">
        <f>[1]EMPRESA!$D$5</f>
        <v>2019</v>
      </c>
      <c r="T7" s="86" t="s">
        <v>56</v>
      </c>
      <c r="U7" s="87">
        <f>[6]Gestão!S7</f>
        <v>40321</v>
      </c>
      <c r="V7" s="87">
        <f>[6]Gestão!U7</f>
        <v>40321</v>
      </c>
      <c r="W7" s="84" t="s">
        <v>114</v>
      </c>
      <c r="X7" s="11">
        <v>1606</v>
      </c>
      <c r="Y7" s="59" t="s">
        <v>52</v>
      </c>
      <c r="Z7" s="85" t="str">
        <f>[1]EMPRESA!$D$5</f>
        <v>2019</v>
      </c>
      <c r="AA7" s="86" t="s">
        <v>56</v>
      </c>
      <c r="AB7" s="87">
        <f>N7+U7</f>
        <v>830032</v>
      </c>
      <c r="AC7" s="87">
        <f>[6]Gestão!AA7</f>
        <v>830032</v>
      </c>
      <c r="AD7" s="84" t="s">
        <v>100</v>
      </c>
      <c r="AE7" s="11">
        <v>1606</v>
      </c>
      <c r="AF7" s="59" t="s">
        <v>78</v>
      </c>
      <c r="AG7" s="85" t="str">
        <f>[1]EMPRESA!$D$5</f>
        <v>2019</v>
      </c>
      <c r="AH7" s="86" t="s">
        <v>56</v>
      </c>
      <c r="AI7" s="87">
        <f>[6]Gestão!AF7</f>
        <v>100</v>
      </c>
      <c r="AJ7" s="87">
        <f>[6]Gestão!AH7</f>
        <v>100</v>
      </c>
      <c r="AK7" s="84" t="s">
        <v>101</v>
      </c>
      <c r="AL7" s="85">
        <f>[1]EMPRESA!$E$3</f>
        <v>0</v>
      </c>
      <c r="AM7" s="85" t="str">
        <f>[1]EMPRESA!$D$5</f>
        <v>2019</v>
      </c>
      <c r="AN7" s="86" t="s">
        <v>38</v>
      </c>
      <c r="AO7" s="86" t="s">
        <v>101</v>
      </c>
      <c r="AP7" s="86" t="s">
        <v>79</v>
      </c>
      <c r="AQ7" s="87">
        <f>[6]Gestão!AM7</f>
        <v>42</v>
      </c>
      <c r="AR7" s="88">
        <v>18</v>
      </c>
      <c r="AS7" s="119" t="s">
        <v>56</v>
      </c>
      <c r="AT7" s="87">
        <f>[6]Gestão!AO7</f>
        <v>42</v>
      </c>
      <c r="AU7" s="90">
        <v>320</v>
      </c>
      <c r="AV7" s="85">
        <f>[1]EMPRESA!$E$3</f>
        <v>0</v>
      </c>
      <c r="AW7" s="85" t="str">
        <f>[1]EMPRESA!$D$5</f>
        <v>2019</v>
      </c>
      <c r="AX7" s="86" t="s">
        <v>38</v>
      </c>
      <c r="AY7" s="86" t="s">
        <v>116</v>
      </c>
      <c r="AZ7" s="86" t="s">
        <v>106</v>
      </c>
      <c r="BA7" s="119" t="s">
        <v>56</v>
      </c>
      <c r="BB7" s="86"/>
      <c r="BC7" s="89">
        <f>[6]Gestão!AT7</f>
        <v>71038</v>
      </c>
      <c r="BD7" s="87"/>
      <c r="BE7" s="87">
        <f>[6]Gestão!AV7</f>
        <v>71038</v>
      </c>
      <c r="BF7" s="90">
        <v>327</v>
      </c>
      <c r="BG7" s="85">
        <f>[1]EMPRESA!$E$3</f>
        <v>0</v>
      </c>
      <c r="BH7" s="85" t="str">
        <f>[1]EMPRESA!$D$5</f>
        <v>2019</v>
      </c>
      <c r="BI7" s="86" t="s">
        <v>38</v>
      </c>
      <c r="BJ7" s="86" t="s">
        <v>118</v>
      </c>
      <c r="BK7" s="86" t="s">
        <v>110</v>
      </c>
      <c r="BL7" s="119" t="s">
        <v>56</v>
      </c>
      <c r="BM7" s="86"/>
      <c r="BN7" s="87">
        <f>[6]Gestão!BA7</f>
        <v>10179</v>
      </c>
      <c r="BO7" s="87"/>
      <c r="BP7" s="87">
        <f>[6]Gestão!BC7</f>
        <v>10179</v>
      </c>
      <c r="BQ7" s="90">
        <v>329</v>
      </c>
      <c r="BR7" s="85">
        <f>[1]EMPRESA!$E$3</f>
        <v>0</v>
      </c>
      <c r="BS7" s="85" t="str">
        <f>[1]EMPRESA!$D$5</f>
        <v>2019</v>
      </c>
      <c r="BT7" s="86" t="s">
        <v>38</v>
      </c>
      <c r="BU7" s="86" t="s">
        <v>119</v>
      </c>
      <c r="BV7" s="87">
        <f>[6]Gestão!BH7</f>
        <v>4438</v>
      </c>
      <c r="BW7" s="87">
        <v>21</v>
      </c>
      <c r="BX7" s="119" t="s">
        <v>56</v>
      </c>
      <c r="BY7" s="87"/>
      <c r="BZ7" s="87"/>
      <c r="CA7" s="87">
        <f>[6]Gestão!BJ7</f>
        <v>4438</v>
      </c>
      <c r="CB7" s="90">
        <v>327</v>
      </c>
      <c r="CC7" s="85">
        <f>[1]EMPRESA!$E$3</f>
        <v>0</v>
      </c>
      <c r="CD7" s="85" t="str">
        <f>[1]EMPRESA!$D$5</f>
        <v>2019</v>
      </c>
      <c r="CE7" s="86" t="s">
        <v>38</v>
      </c>
      <c r="CF7" s="86" t="s">
        <v>102</v>
      </c>
      <c r="CG7" s="86" t="s">
        <v>112</v>
      </c>
      <c r="CH7" s="86" t="s">
        <v>56</v>
      </c>
      <c r="CI7" s="86"/>
      <c r="CJ7" s="87">
        <f>BN7+BV7</f>
        <v>14617</v>
      </c>
      <c r="CK7" s="87">
        <f>[6]Gestão!BP7</f>
        <v>14617</v>
      </c>
      <c r="CL7" s="90">
        <v>325</v>
      </c>
      <c r="CM7" s="85">
        <f>[1]EMPRESA!$E$3</f>
        <v>0</v>
      </c>
      <c r="CN7" s="85" t="str">
        <f>[1]EMPRESA!$D$5</f>
        <v>2019</v>
      </c>
      <c r="CO7" s="86" t="s">
        <v>38</v>
      </c>
      <c r="CP7" s="86" t="s">
        <v>102</v>
      </c>
      <c r="CQ7" s="119">
        <f>[6]Gestão!BU7</f>
        <v>11740</v>
      </c>
      <c r="CR7" s="119">
        <v>22</v>
      </c>
      <c r="CS7" s="119" t="s">
        <v>56</v>
      </c>
      <c r="CT7" s="87"/>
      <c r="CU7" s="87"/>
      <c r="CV7" s="87">
        <f>[6]Gestão!BW7</f>
        <v>11740</v>
      </c>
      <c r="CW7" s="84" t="s">
        <v>102</v>
      </c>
      <c r="CX7" s="85">
        <f>[1]EMPRESA!$E$3</f>
        <v>0</v>
      </c>
      <c r="CY7" s="85" t="str">
        <f>[1]EMPRESA!$D$5</f>
        <v>2019</v>
      </c>
      <c r="CZ7" s="86" t="s">
        <v>38</v>
      </c>
      <c r="DA7" s="86" t="s">
        <v>105</v>
      </c>
      <c r="DB7" s="87">
        <f>[6]Gestão!CB7</f>
        <v>0</v>
      </c>
      <c r="DC7" s="87">
        <v>23</v>
      </c>
      <c r="DD7" s="119" t="s">
        <v>56</v>
      </c>
      <c r="DE7" s="91"/>
      <c r="DF7" s="91">
        <f>[6]Gestão!CD7</f>
        <v>0</v>
      </c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/>
      <c r="DZ7" s="92"/>
      <c r="EA7" s="92"/>
      <c r="EB7" s="92"/>
      <c r="EC7" s="92"/>
      <c r="ED7" s="92"/>
      <c r="EE7" s="92"/>
      <c r="EF7" s="92"/>
      <c r="EG7" s="92"/>
      <c r="EH7" s="92"/>
      <c r="EI7" s="92"/>
      <c r="EJ7" s="92"/>
      <c r="EK7" s="92"/>
      <c r="EL7" s="92"/>
      <c r="EM7" s="92"/>
      <c r="EN7" s="92"/>
      <c r="EO7" s="92"/>
      <c r="EP7" s="92"/>
      <c r="EQ7" s="92"/>
      <c r="ER7" s="92"/>
      <c r="ES7" s="92"/>
      <c r="ET7" s="92"/>
      <c r="EU7" s="92"/>
      <c r="EV7" s="92"/>
      <c r="EW7" s="92"/>
      <c r="EX7" s="92"/>
      <c r="EY7" s="92"/>
      <c r="EZ7" s="92"/>
      <c r="FA7" s="92"/>
      <c r="FB7" s="92"/>
      <c r="FC7" s="92"/>
      <c r="FD7" s="92"/>
      <c r="FE7" s="92"/>
      <c r="FF7" s="92"/>
      <c r="FG7" s="92"/>
      <c r="FH7" s="92"/>
      <c r="FI7" s="92"/>
      <c r="FJ7" s="92"/>
      <c r="FK7" s="92"/>
      <c r="FL7" s="92"/>
      <c r="FM7" s="92"/>
      <c r="FN7" s="92"/>
      <c r="FO7" s="92"/>
      <c r="FP7" s="92"/>
      <c r="FQ7" s="92"/>
      <c r="FR7" s="92"/>
      <c r="FS7" s="92"/>
      <c r="FT7" s="92"/>
      <c r="FU7" s="92"/>
      <c r="FV7" s="92"/>
      <c r="FW7" s="92"/>
      <c r="FX7" s="92"/>
      <c r="FY7" s="92"/>
      <c r="FZ7" s="92"/>
      <c r="GA7" s="92"/>
      <c r="GB7" s="92"/>
      <c r="GC7" s="92"/>
    </row>
    <row r="8" spans="1:185" s="93" customFormat="1" ht="15.95" customHeight="1" x14ac:dyDescent="0.15">
      <c r="A8" s="83" t="s">
        <v>40</v>
      </c>
      <c r="B8" s="84" t="s">
        <v>108</v>
      </c>
      <c r="C8" s="11">
        <v>5555</v>
      </c>
      <c r="D8" s="85" t="s">
        <v>78</v>
      </c>
      <c r="E8" s="85" t="str">
        <f>[1]EMPRESA!$D$5</f>
        <v>2019</v>
      </c>
      <c r="F8" s="86" t="s">
        <v>56</v>
      </c>
      <c r="G8" s="87">
        <f>21*8*[1]Efetivo!R17</f>
        <v>244776</v>
      </c>
      <c r="H8" s="87">
        <f>[7]Gestão!G7</f>
        <v>244776</v>
      </c>
      <c r="I8" s="84" t="s">
        <v>98</v>
      </c>
      <c r="J8" s="11">
        <v>5555</v>
      </c>
      <c r="K8" s="85" t="s">
        <v>53</v>
      </c>
      <c r="L8" s="85" t="str">
        <f>[1]EMPRESA!$D$5</f>
        <v>2019</v>
      </c>
      <c r="M8" s="86" t="s">
        <v>56</v>
      </c>
      <c r="N8" s="87">
        <f>[7]Gestão!L7</f>
        <v>227382.17</v>
      </c>
      <c r="O8" s="87">
        <f>[7]Gestão!N7</f>
        <v>227382.17</v>
      </c>
      <c r="P8" s="84" t="s">
        <v>107</v>
      </c>
      <c r="Q8" s="11">
        <v>5555</v>
      </c>
      <c r="R8" s="59" t="s">
        <v>73</v>
      </c>
      <c r="S8" s="85" t="str">
        <f>[1]EMPRESA!$D$5</f>
        <v>2019</v>
      </c>
      <c r="T8" s="86" t="s">
        <v>56</v>
      </c>
      <c r="U8" s="87">
        <f>[7]Gestão!S7</f>
        <v>9143.1200000000008</v>
      </c>
      <c r="V8" s="87">
        <f>[7]Gestão!U7</f>
        <v>9143.1200000000008</v>
      </c>
      <c r="W8" s="84" t="s">
        <v>114</v>
      </c>
      <c r="X8" s="11">
        <v>5555</v>
      </c>
      <c r="Y8" s="59" t="s">
        <v>52</v>
      </c>
      <c r="Z8" s="85" t="str">
        <f>[1]EMPRESA!$D$5</f>
        <v>2019</v>
      </c>
      <c r="AA8" s="86" t="s">
        <v>56</v>
      </c>
      <c r="AB8" s="87">
        <f>N8+U8</f>
        <v>236525.29</v>
      </c>
      <c r="AC8" s="87">
        <f>[7]Gestão!AA7</f>
        <v>236525.29</v>
      </c>
      <c r="AD8" s="84" t="s">
        <v>100</v>
      </c>
      <c r="AE8" s="11">
        <v>5555</v>
      </c>
      <c r="AF8" s="59" t="s">
        <v>78</v>
      </c>
      <c r="AG8" s="85" t="str">
        <f>[1]EMPRESA!$D$5</f>
        <v>2019</v>
      </c>
      <c r="AH8" s="86" t="s">
        <v>56</v>
      </c>
      <c r="AI8" s="87">
        <f>[7]Gestão!AF7</f>
        <v>9</v>
      </c>
      <c r="AJ8" s="87">
        <f>[7]Gestão!AH7</f>
        <v>9</v>
      </c>
      <c r="AK8" s="84" t="s">
        <v>104</v>
      </c>
      <c r="AL8" s="85">
        <f>[1]EMPRESA!$E$3</f>
        <v>0</v>
      </c>
      <c r="AM8" s="85" t="str">
        <f>[1]EMPRESA!$D$5</f>
        <v>2019</v>
      </c>
      <c r="AN8" s="86" t="s">
        <v>41</v>
      </c>
      <c r="AO8" s="86" t="s">
        <v>101</v>
      </c>
      <c r="AP8" s="86" t="s">
        <v>79</v>
      </c>
      <c r="AQ8" s="87">
        <f>[7]Gestão!AM7</f>
        <v>5</v>
      </c>
      <c r="AR8" s="88">
        <v>18</v>
      </c>
      <c r="AS8" s="119" t="s">
        <v>56</v>
      </c>
      <c r="AT8" s="87">
        <f>[7]Gestão!AO7</f>
        <v>5</v>
      </c>
      <c r="AU8" s="90">
        <v>321</v>
      </c>
      <c r="AV8" s="85">
        <f>[1]EMPRESA!$E$3</f>
        <v>0</v>
      </c>
      <c r="AW8" s="85" t="str">
        <f>[1]EMPRESA!$D$5</f>
        <v>2019</v>
      </c>
      <c r="AX8" s="86" t="s">
        <v>41</v>
      </c>
      <c r="AY8" s="86" t="s">
        <v>116</v>
      </c>
      <c r="AZ8" s="86" t="s">
        <v>106</v>
      </c>
      <c r="BA8" s="119" t="s">
        <v>56</v>
      </c>
      <c r="BB8" s="86"/>
      <c r="BC8" s="89">
        <f>[7]Gestão!AT7/1000</f>
        <v>11902.53759</v>
      </c>
      <c r="BD8" s="87"/>
      <c r="BE8" s="87">
        <f>[7]Gestão!AV7/1000</f>
        <v>11902.53759</v>
      </c>
      <c r="BF8" s="90">
        <v>329</v>
      </c>
      <c r="BG8" s="85">
        <f>[1]EMPRESA!$E$3</f>
        <v>0</v>
      </c>
      <c r="BH8" s="85" t="str">
        <f>[1]EMPRESA!$D$5</f>
        <v>2019</v>
      </c>
      <c r="BI8" s="86" t="s">
        <v>41</v>
      </c>
      <c r="BJ8" s="86" t="s">
        <v>118</v>
      </c>
      <c r="BK8" s="86" t="s">
        <v>110</v>
      </c>
      <c r="BL8" s="119" t="s">
        <v>56</v>
      </c>
      <c r="BM8" s="86"/>
      <c r="BN8" s="87">
        <f>[7]Gestão!BA7/1000</f>
        <v>3563.8265599999995</v>
      </c>
      <c r="BO8" s="87"/>
      <c r="BP8" s="87">
        <f>[7]Gestão!BC7/1000</f>
        <v>3563.8265599999995</v>
      </c>
      <c r="BQ8" s="90">
        <v>330</v>
      </c>
      <c r="BR8" s="85">
        <f>[1]EMPRESA!$E$3</f>
        <v>0</v>
      </c>
      <c r="BS8" s="85" t="str">
        <f>[1]EMPRESA!$D$5</f>
        <v>2019</v>
      </c>
      <c r="BT8" s="86" t="s">
        <v>41</v>
      </c>
      <c r="BU8" s="86" t="s">
        <v>119</v>
      </c>
      <c r="BV8" s="87">
        <f>[7]Gestão!BH7/1000</f>
        <v>889.88558</v>
      </c>
      <c r="BW8" s="87">
        <v>21</v>
      </c>
      <c r="BX8" s="119" t="s">
        <v>56</v>
      </c>
      <c r="BY8" s="87"/>
      <c r="BZ8" s="87"/>
      <c r="CA8" s="87">
        <f>[7]Gestão!BJ7/1000</f>
        <v>889.88558</v>
      </c>
      <c r="CB8" s="90">
        <v>328</v>
      </c>
      <c r="CC8" s="85">
        <f>[1]EMPRESA!$E$3</f>
        <v>0</v>
      </c>
      <c r="CD8" s="85" t="str">
        <f>[1]EMPRESA!$D$5</f>
        <v>2019</v>
      </c>
      <c r="CE8" s="86" t="s">
        <v>41</v>
      </c>
      <c r="CF8" s="86" t="s">
        <v>102</v>
      </c>
      <c r="CG8" s="86" t="s">
        <v>112</v>
      </c>
      <c r="CH8" s="86" t="s">
        <v>56</v>
      </c>
      <c r="CI8" s="86"/>
      <c r="CJ8" s="87">
        <f>BN8+BV8</f>
        <v>4453.7121399999996</v>
      </c>
      <c r="CK8" s="87">
        <f>[7]Gestão!BP7/1000</f>
        <v>4453.7121399999996</v>
      </c>
      <c r="CL8" s="90">
        <v>326</v>
      </c>
      <c r="CM8" s="85">
        <f>[1]EMPRESA!$E$3</f>
        <v>0</v>
      </c>
      <c r="CN8" s="85" t="str">
        <f>[1]EMPRESA!$D$5</f>
        <v>2019</v>
      </c>
      <c r="CO8" s="86" t="s">
        <v>41</v>
      </c>
      <c r="CP8" s="86" t="s">
        <v>102</v>
      </c>
      <c r="CQ8" s="119">
        <f>[7]Gestão!BU7</f>
        <v>2059873.4</v>
      </c>
      <c r="CR8" s="119">
        <v>22</v>
      </c>
      <c r="CS8" s="119" t="s">
        <v>56</v>
      </c>
      <c r="CT8" s="87"/>
      <c r="CU8" s="87"/>
      <c r="CV8" s="87">
        <f>[7]Gestão!BW7</f>
        <v>2059873.4</v>
      </c>
      <c r="CW8" s="84" t="s">
        <v>105</v>
      </c>
      <c r="CX8" s="85">
        <f>[1]EMPRESA!$E$3</f>
        <v>0</v>
      </c>
      <c r="CY8" s="85" t="str">
        <f>[1]EMPRESA!$D$5</f>
        <v>2019</v>
      </c>
      <c r="CZ8" s="86" t="s">
        <v>41</v>
      </c>
      <c r="DA8" s="86" t="s">
        <v>105</v>
      </c>
      <c r="DB8" s="87">
        <f>[7]Gestão!CB7/1000</f>
        <v>0</v>
      </c>
      <c r="DC8" s="87">
        <v>23</v>
      </c>
      <c r="DD8" s="119" t="s">
        <v>56</v>
      </c>
      <c r="DE8" s="91"/>
      <c r="DF8" s="91">
        <f>[7]Gestão!CD7/1000</f>
        <v>0</v>
      </c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/>
      <c r="DW8" s="92"/>
      <c r="DX8" s="92"/>
      <c r="DY8" s="92"/>
      <c r="DZ8" s="92"/>
      <c r="EA8" s="92"/>
      <c r="EB8" s="92"/>
      <c r="EC8" s="92"/>
      <c r="ED8" s="92"/>
      <c r="EE8" s="92"/>
      <c r="EF8" s="92"/>
      <c r="EG8" s="92"/>
      <c r="EH8" s="92"/>
      <c r="EI8" s="92"/>
      <c r="EJ8" s="92"/>
      <c r="EK8" s="92"/>
      <c r="EL8" s="92"/>
      <c r="EM8" s="92"/>
      <c r="EN8" s="92"/>
      <c r="EO8" s="92"/>
      <c r="EP8" s="92"/>
      <c r="EQ8" s="92"/>
      <c r="ER8" s="92"/>
      <c r="ES8" s="92"/>
      <c r="ET8" s="92"/>
      <c r="EU8" s="92"/>
      <c r="EV8" s="92"/>
      <c r="EW8" s="92"/>
      <c r="EX8" s="92"/>
      <c r="EY8" s="92"/>
      <c r="EZ8" s="92"/>
      <c r="FA8" s="92"/>
      <c r="FB8" s="92"/>
      <c r="FC8" s="92"/>
      <c r="FD8" s="92"/>
      <c r="FE8" s="92"/>
      <c r="FF8" s="92"/>
      <c r="FG8" s="92"/>
      <c r="FH8" s="92"/>
      <c r="FI8" s="92"/>
      <c r="FJ8" s="92"/>
      <c r="FK8" s="92"/>
      <c r="FL8" s="92"/>
      <c r="FM8" s="92"/>
      <c r="FN8" s="92"/>
      <c r="FO8" s="92"/>
      <c r="FP8" s="92"/>
      <c r="FQ8" s="92"/>
      <c r="FR8" s="92"/>
      <c r="FS8" s="92"/>
      <c r="FT8" s="92"/>
      <c r="FU8" s="92"/>
      <c r="FV8" s="92"/>
      <c r="FW8" s="92"/>
      <c r="FX8" s="92"/>
      <c r="FY8" s="92"/>
      <c r="FZ8" s="92"/>
      <c r="GA8" s="92"/>
      <c r="GB8" s="92"/>
      <c r="GC8" s="92"/>
    </row>
    <row r="9" spans="1:185" s="93" customFormat="1" ht="15.95" customHeight="1" x14ac:dyDescent="0.15">
      <c r="A9" s="83" t="s">
        <v>43</v>
      </c>
      <c r="B9" s="84" t="s">
        <v>108</v>
      </c>
      <c r="C9" s="11">
        <v>2104</v>
      </c>
      <c r="D9" s="85" t="s">
        <v>79</v>
      </c>
      <c r="E9" s="85" t="str">
        <f>[1]EMPRESA!$D$5</f>
        <v>2019</v>
      </c>
      <c r="F9" s="86" t="s">
        <v>56</v>
      </c>
      <c r="G9" s="87">
        <f>21*8*[1]Efetivo!R18</f>
        <v>463008</v>
      </c>
      <c r="H9" s="87">
        <f>[8]Gestão!G7</f>
        <v>463008</v>
      </c>
      <c r="I9" s="84" t="s">
        <v>98</v>
      </c>
      <c r="J9" s="11">
        <v>2104</v>
      </c>
      <c r="K9" s="85" t="s">
        <v>53</v>
      </c>
      <c r="L9" s="85" t="str">
        <f>[1]EMPRESA!$D$5</f>
        <v>2019</v>
      </c>
      <c r="M9" s="86" t="s">
        <v>56</v>
      </c>
      <c r="N9" s="87">
        <f>[8]Gestão!L7</f>
        <v>352887.21</v>
      </c>
      <c r="O9" s="87">
        <f>[8]Gestão!N7</f>
        <v>352887.21</v>
      </c>
      <c r="P9" s="84" t="s">
        <v>107</v>
      </c>
      <c r="Q9" s="11">
        <v>2104</v>
      </c>
      <c r="R9" s="59" t="s">
        <v>73</v>
      </c>
      <c r="S9" s="85" t="str">
        <f>[1]EMPRESA!$D$5</f>
        <v>2019</v>
      </c>
      <c r="T9" s="86" t="s">
        <v>56</v>
      </c>
      <c r="U9" s="87">
        <f>[8]Gestão!S7</f>
        <v>21647.17</v>
      </c>
      <c r="V9" s="87">
        <f>[8]Gestão!U7</f>
        <v>21647.17</v>
      </c>
      <c r="W9" s="84" t="s">
        <v>114</v>
      </c>
      <c r="X9" s="11">
        <v>2104</v>
      </c>
      <c r="Y9" s="59" t="s">
        <v>52</v>
      </c>
      <c r="Z9" s="85" t="str">
        <f>[1]EMPRESA!$D$5</f>
        <v>2019</v>
      </c>
      <c r="AA9" s="86" t="s">
        <v>56</v>
      </c>
      <c r="AB9" s="87">
        <f>N9+U9</f>
        <v>374534.38</v>
      </c>
      <c r="AC9" s="87">
        <f>[8]Gestão!AA7</f>
        <v>374534.38</v>
      </c>
      <c r="AD9" s="84" t="s">
        <v>100</v>
      </c>
      <c r="AE9" s="11">
        <v>2104</v>
      </c>
      <c r="AF9" s="59" t="s">
        <v>78</v>
      </c>
      <c r="AG9" s="85" t="str">
        <f>[1]EMPRESA!$D$5</f>
        <v>2019</v>
      </c>
      <c r="AH9" s="86" t="s">
        <v>56</v>
      </c>
      <c r="AI9" s="87">
        <f>[8]Gestão!AF7</f>
        <v>8</v>
      </c>
      <c r="AJ9" s="87">
        <f>[8]Gestão!AH7</f>
        <v>8</v>
      </c>
      <c r="AK9" s="84" t="s">
        <v>101</v>
      </c>
      <c r="AL9" s="85">
        <f>[1]EMPRESA!$E$3</f>
        <v>0</v>
      </c>
      <c r="AM9" s="85" t="str">
        <f>[1]EMPRESA!$D$5</f>
        <v>2019</v>
      </c>
      <c r="AN9" s="86" t="s">
        <v>41</v>
      </c>
      <c r="AO9" s="86" t="s">
        <v>101</v>
      </c>
      <c r="AP9" s="86" t="s">
        <v>79</v>
      </c>
      <c r="AQ9" s="87">
        <f>[8]Gestão!AM7</f>
        <v>10</v>
      </c>
      <c r="AR9" s="88">
        <v>18</v>
      </c>
      <c r="AS9" s="119" t="s">
        <v>56</v>
      </c>
      <c r="AT9" s="87">
        <f>[8]Gestão!AO7</f>
        <v>10</v>
      </c>
      <c r="AU9" s="90">
        <v>320</v>
      </c>
      <c r="AV9" s="85">
        <f>[1]EMPRESA!$E$3</f>
        <v>0</v>
      </c>
      <c r="AW9" s="85" t="str">
        <f>[1]EMPRESA!$D$5</f>
        <v>2019</v>
      </c>
      <c r="AX9" s="86" t="s">
        <v>41</v>
      </c>
      <c r="AY9" s="86" t="s">
        <v>116</v>
      </c>
      <c r="AZ9" s="86" t="s">
        <v>106</v>
      </c>
      <c r="BA9" s="119" t="s">
        <v>56</v>
      </c>
      <c r="BB9" s="86"/>
      <c r="BC9" s="89">
        <f>[8]Gestão!AT7</f>
        <v>22666.144999999997</v>
      </c>
      <c r="BD9" s="87"/>
      <c r="BE9" s="87">
        <f>[8]Gestão!AV7</f>
        <v>22666.144999999997</v>
      </c>
      <c r="BF9" s="90">
        <v>328</v>
      </c>
      <c r="BG9" s="85">
        <f>[1]EMPRESA!$E$3</f>
        <v>0</v>
      </c>
      <c r="BH9" s="85" t="str">
        <f>[1]EMPRESA!$D$5</f>
        <v>2019</v>
      </c>
      <c r="BI9" s="86" t="s">
        <v>41</v>
      </c>
      <c r="BJ9" s="86" t="s">
        <v>118</v>
      </c>
      <c r="BK9" s="86" t="s">
        <v>110</v>
      </c>
      <c r="BL9" s="119" t="s">
        <v>56</v>
      </c>
      <c r="BM9" s="86"/>
      <c r="BN9" s="87">
        <f>[8]Gestão!BA7</f>
        <v>3857.39</v>
      </c>
      <c r="BO9" s="87"/>
      <c r="BP9" s="87">
        <f>[8]Gestão!BC7</f>
        <v>3857.39</v>
      </c>
      <c r="BQ9" s="90">
        <v>329</v>
      </c>
      <c r="BR9" s="85">
        <f>[1]EMPRESA!$E$3</f>
        <v>0</v>
      </c>
      <c r="BS9" s="85" t="str">
        <f>[1]EMPRESA!$D$5</f>
        <v>2019</v>
      </c>
      <c r="BT9" s="86" t="s">
        <v>41</v>
      </c>
      <c r="BU9" s="86" t="s">
        <v>119</v>
      </c>
      <c r="BV9" s="87">
        <f>[8]Gestão!BH7</f>
        <v>1496.92</v>
      </c>
      <c r="BW9" s="87">
        <v>21</v>
      </c>
      <c r="BX9" s="119" t="s">
        <v>56</v>
      </c>
      <c r="BY9" s="87"/>
      <c r="BZ9" s="87"/>
      <c r="CA9" s="87">
        <f>[8]Gestão!BJ7</f>
        <v>1496.92</v>
      </c>
      <c r="CB9" s="90">
        <v>327</v>
      </c>
      <c r="CC9" s="85">
        <f>[1]EMPRESA!$E$3</f>
        <v>0</v>
      </c>
      <c r="CD9" s="85" t="str">
        <f>[1]EMPRESA!$D$5</f>
        <v>2019</v>
      </c>
      <c r="CE9" s="86" t="s">
        <v>41</v>
      </c>
      <c r="CF9" s="86" t="s">
        <v>102</v>
      </c>
      <c r="CG9" s="86" t="s">
        <v>112</v>
      </c>
      <c r="CH9" s="86" t="s">
        <v>56</v>
      </c>
      <c r="CI9" s="86"/>
      <c r="CJ9" s="87">
        <f>BN9+BV9</f>
        <v>5354.3099999999995</v>
      </c>
      <c r="CK9" s="87">
        <f>[8]Gestão!BP7</f>
        <v>5354.3099999999995</v>
      </c>
      <c r="CL9" s="90">
        <v>325</v>
      </c>
      <c r="CM9" s="85">
        <f>[1]EMPRESA!$E$3</f>
        <v>0</v>
      </c>
      <c r="CN9" s="85" t="str">
        <f>[1]EMPRESA!$D$5</f>
        <v>2019</v>
      </c>
      <c r="CO9" s="86" t="s">
        <v>41</v>
      </c>
      <c r="CP9" s="86" t="s">
        <v>102</v>
      </c>
      <c r="CQ9" s="119">
        <f>[8]Gestão!BU7</f>
        <v>2953.1</v>
      </c>
      <c r="CR9" s="119">
        <v>22</v>
      </c>
      <c r="CS9" s="119" t="s">
        <v>56</v>
      </c>
      <c r="CT9" s="87"/>
      <c r="CU9" s="87"/>
      <c r="CV9" s="87">
        <f>[8]Gestão!BW7</f>
        <v>2953.1</v>
      </c>
      <c r="CW9" s="84" t="s">
        <v>102</v>
      </c>
      <c r="CX9" s="85">
        <f>[1]EMPRESA!$E$3</f>
        <v>0</v>
      </c>
      <c r="CY9" s="85" t="str">
        <f>[1]EMPRESA!$D$5</f>
        <v>2019</v>
      </c>
      <c r="CZ9" s="86" t="s">
        <v>41</v>
      </c>
      <c r="DA9" s="86" t="s">
        <v>105</v>
      </c>
      <c r="DB9" s="87">
        <f>[8]Gestão!CB7</f>
        <v>0</v>
      </c>
      <c r="DC9" s="87">
        <v>23</v>
      </c>
      <c r="DD9" s="119" t="s">
        <v>56</v>
      </c>
      <c r="DE9" s="91"/>
      <c r="DF9" s="91">
        <f>[8]Gestão!CD7</f>
        <v>0</v>
      </c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/>
      <c r="DZ9" s="92"/>
      <c r="EA9" s="92"/>
      <c r="EB9" s="92"/>
      <c r="EC9" s="92"/>
      <c r="ED9" s="92"/>
      <c r="EE9" s="92"/>
      <c r="EF9" s="92"/>
      <c r="EG9" s="92"/>
      <c r="EH9" s="92"/>
      <c r="EI9" s="92"/>
      <c r="EJ9" s="92"/>
      <c r="EK9" s="92"/>
      <c r="EL9" s="92"/>
      <c r="EM9" s="92"/>
      <c r="EN9" s="92"/>
      <c r="EO9" s="92"/>
      <c r="EP9" s="92"/>
      <c r="EQ9" s="92"/>
      <c r="ER9" s="92"/>
      <c r="ES9" s="92"/>
      <c r="ET9" s="92"/>
      <c r="EU9" s="92"/>
      <c r="EV9" s="92"/>
      <c r="EW9" s="92"/>
      <c r="EX9" s="92"/>
      <c r="EY9" s="92"/>
      <c r="EZ9" s="92"/>
      <c r="FA9" s="92"/>
      <c r="FB9" s="92"/>
      <c r="FC9" s="92"/>
      <c r="FD9" s="92"/>
      <c r="FE9" s="92"/>
      <c r="FF9" s="92"/>
      <c r="FG9" s="92"/>
      <c r="FH9" s="92"/>
      <c r="FI9" s="92"/>
      <c r="FJ9" s="92"/>
      <c r="FK9" s="92"/>
      <c r="FL9" s="92"/>
      <c r="FM9" s="92"/>
      <c r="FN9" s="92"/>
      <c r="FO9" s="92"/>
      <c r="FP9" s="92"/>
      <c r="FQ9" s="92"/>
      <c r="FR9" s="92"/>
      <c r="FS9" s="92"/>
      <c r="FT9" s="92"/>
      <c r="FU9" s="92"/>
      <c r="FV9" s="92"/>
      <c r="FW9" s="92"/>
      <c r="FX9" s="92"/>
      <c r="FY9" s="92"/>
      <c r="FZ9" s="92"/>
      <c r="GA9" s="92"/>
      <c r="GB9" s="92"/>
      <c r="GC9" s="92"/>
    </row>
    <row r="10" spans="1:185" s="93" customFormat="1" ht="15.95" customHeight="1" x14ac:dyDescent="0.25">
      <c r="A10" s="83" t="s">
        <v>44</v>
      </c>
      <c r="B10" s="84" t="s">
        <v>108</v>
      </c>
      <c r="C10" s="1">
        <v>1704</v>
      </c>
      <c r="D10" s="85" t="s">
        <v>106</v>
      </c>
      <c r="E10" s="85" t="str">
        <f>[1]EMPRESA!$D$5</f>
        <v>2019</v>
      </c>
      <c r="F10" s="86" t="s">
        <v>56</v>
      </c>
      <c r="G10" s="87">
        <f>21*8*[1]Efetivo!R19</f>
        <v>0</v>
      </c>
      <c r="H10" s="87">
        <f>[9]Gestão!G7</f>
        <v>0</v>
      </c>
      <c r="I10" s="84" t="s">
        <v>98</v>
      </c>
      <c r="J10" s="1">
        <v>1704</v>
      </c>
      <c r="K10" s="85" t="s">
        <v>53</v>
      </c>
      <c r="L10" s="85" t="str">
        <f>[1]EMPRESA!$D$5</f>
        <v>2019</v>
      </c>
      <c r="M10" s="86" t="s">
        <v>56</v>
      </c>
      <c r="N10" s="87">
        <f>[9]Gestão!L7</f>
        <v>0</v>
      </c>
      <c r="O10" s="87">
        <f>[9]Gestão!N7</f>
        <v>0</v>
      </c>
      <c r="P10" s="84" t="s">
        <v>107</v>
      </c>
      <c r="Q10" s="1">
        <v>1704</v>
      </c>
      <c r="R10" s="59" t="s">
        <v>73</v>
      </c>
      <c r="S10" s="85" t="str">
        <f>[1]EMPRESA!$D$5</f>
        <v>2019</v>
      </c>
      <c r="T10" s="86" t="s">
        <v>56</v>
      </c>
      <c r="U10" s="87">
        <f>[9]Gestão!S7</f>
        <v>0</v>
      </c>
      <c r="V10" s="87">
        <f>[9]Gestão!U7</f>
        <v>0</v>
      </c>
      <c r="W10" s="84" t="s">
        <v>114</v>
      </c>
      <c r="X10" s="1">
        <v>1704</v>
      </c>
      <c r="Y10" s="59" t="s">
        <v>52</v>
      </c>
      <c r="Z10" s="85" t="str">
        <f>[1]EMPRESA!$D$5</f>
        <v>2019</v>
      </c>
      <c r="AA10" s="86" t="s">
        <v>56</v>
      </c>
      <c r="AB10" s="87">
        <f>N10+U10</f>
        <v>0</v>
      </c>
      <c r="AC10" s="87">
        <f>[9]Gestão!AA7</f>
        <v>0</v>
      </c>
      <c r="AD10" s="84" t="s">
        <v>100</v>
      </c>
      <c r="AE10" s="1">
        <v>1704</v>
      </c>
      <c r="AF10" s="59" t="s">
        <v>78</v>
      </c>
      <c r="AG10" s="85" t="str">
        <f>[1]EMPRESA!$D$5</f>
        <v>2019</v>
      </c>
      <c r="AH10" s="86" t="s">
        <v>56</v>
      </c>
      <c r="AI10" s="87">
        <f>[9]Gestão!AF7</f>
        <v>0</v>
      </c>
      <c r="AJ10" s="87">
        <f>[9]Gestão!AH7</f>
        <v>0</v>
      </c>
      <c r="AK10" s="84"/>
      <c r="AL10" s="85"/>
      <c r="AM10" s="85"/>
      <c r="AN10" s="86"/>
      <c r="AO10" s="86" t="s">
        <v>101</v>
      </c>
      <c r="AP10" s="86" t="s">
        <v>79</v>
      </c>
      <c r="AQ10" s="87">
        <f>[9]Gestão!AM7</f>
        <v>0</v>
      </c>
      <c r="AR10" s="88">
        <v>18</v>
      </c>
      <c r="AS10" s="119" t="s">
        <v>56</v>
      </c>
      <c r="AT10" s="87">
        <f>[9]Gestão!AO7</f>
        <v>0</v>
      </c>
      <c r="AU10" s="90"/>
      <c r="AV10" s="85"/>
      <c r="AW10" s="85"/>
      <c r="AX10" s="86"/>
      <c r="AY10" s="86" t="s">
        <v>116</v>
      </c>
      <c r="AZ10" s="86" t="s">
        <v>106</v>
      </c>
      <c r="BA10" s="119" t="s">
        <v>56</v>
      </c>
      <c r="BB10" s="86"/>
      <c r="BC10" s="89">
        <f>[9]Gestão!AT7</f>
        <v>0</v>
      </c>
      <c r="BD10" s="87"/>
      <c r="BE10" s="87">
        <f>[9]Gestão!AV7</f>
        <v>0</v>
      </c>
      <c r="BF10" s="90"/>
      <c r="BG10" s="85"/>
      <c r="BH10" s="85"/>
      <c r="BI10" s="86"/>
      <c r="BJ10" s="86" t="s">
        <v>118</v>
      </c>
      <c r="BK10" s="86" t="s">
        <v>110</v>
      </c>
      <c r="BL10" s="119" t="s">
        <v>56</v>
      </c>
      <c r="BM10" s="86"/>
      <c r="BN10" s="87">
        <f>[9]Gestão!BA7</f>
        <v>0</v>
      </c>
      <c r="BO10" s="87"/>
      <c r="BP10" s="87">
        <f>[9]Gestão!BC7</f>
        <v>0</v>
      </c>
      <c r="BQ10" s="90"/>
      <c r="BR10" s="85"/>
      <c r="BS10" s="85"/>
      <c r="BT10" s="86"/>
      <c r="BU10" s="86" t="s">
        <v>119</v>
      </c>
      <c r="BV10" s="87">
        <f>[9]Gestão!BH7</f>
        <v>0</v>
      </c>
      <c r="BW10" s="87">
        <v>21</v>
      </c>
      <c r="BX10" s="119" t="s">
        <v>56</v>
      </c>
      <c r="BY10" s="87"/>
      <c r="BZ10" s="87"/>
      <c r="CA10" s="87">
        <f>[9]Gestão!BJ7</f>
        <v>0</v>
      </c>
      <c r="CB10" s="90"/>
      <c r="CC10" s="85"/>
      <c r="CD10" s="85"/>
      <c r="CE10" s="86"/>
      <c r="CF10" s="86" t="s">
        <v>102</v>
      </c>
      <c r="CG10" s="86" t="s">
        <v>112</v>
      </c>
      <c r="CH10" s="86" t="s">
        <v>56</v>
      </c>
      <c r="CI10" s="86"/>
      <c r="CJ10" s="87">
        <f>BN10+BV10</f>
        <v>0</v>
      </c>
      <c r="CK10" s="87">
        <f>[9]Gestão!BP7</f>
        <v>0</v>
      </c>
      <c r="CL10" s="90"/>
      <c r="CM10" s="85"/>
      <c r="CN10" s="85"/>
      <c r="CO10" s="86"/>
      <c r="CP10" s="86" t="s">
        <v>102</v>
      </c>
      <c r="CQ10" s="119">
        <f>[9]Gestão!BU7</f>
        <v>0</v>
      </c>
      <c r="CR10" s="119">
        <v>22</v>
      </c>
      <c r="CS10" s="119" t="s">
        <v>56</v>
      </c>
      <c r="CT10" s="87"/>
      <c r="CU10" s="87"/>
      <c r="CV10" s="87">
        <f>[9]Gestão!BW7</f>
        <v>0</v>
      </c>
      <c r="CW10" s="84"/>
      <c r="CX10" s="85"/>
      <c r="CY10" s="85"/>
      <c r="CZ10" s="86"/>
      <c r="DA10" s="86" t="s">
        <v>105</v>
      </c>
      <c r="DB10" s="87">
        <f>[9]Gestão!CB7</f>
        <v>0</v>
      </c>
      <c r="DC10" s="87">
        <v>23</v>
      </c>
      <c r="DD10" s="119" t="s">
        <v>56</v>
      </c>
      <c r="DE10" s="91"/>
      <c r="DF10" s="91">
        <f>[9]Gestão!CD7</f>
        <v>0</v>
      </c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  <c r="EM10" s="92"/>
      <c r="EN10" s="92"/>
      <c r="EO10" s="92"/>
      <c r="EP10" s="92"/>
      <c r="EQ10" s="92"/>
      <c r="ER10" s="92"/>
      <c r="ES10" s="92"/>
      <c r="ET10" s="92"/>
      <c r="EU10" s="92"/>
      <c r="EV10" s="92"/>
      <c r="EW10" s="92"/>
      <c r="EX10" s="92"/>
      <c r="EY10" s="92"/>
      <c r="EZ10" s="92"/>
      <c r="FA10" s="92"/>
      <c r="FB10" s="92"/>
      <c r="FC10" s="92"/>
      <c r="FD10" s="92"/>
      <c r="FE10" s="92"/>
      <c r="FF10" s="92"/>
      <c r="FG10" s="92"/>
      <c r="FH10" s="92"/>
      <c r="FI10" s="92"/>
      <c r="FJ10" s="92"/>
      <c r="FK10" s="92"/>
      <c r="FL10" s="92"/>
      <c r="FM10" s="92"/>
      <c r="FN10" s="92"/>
      <c r="FO10" s="92"/>
      <c r="FP10" s="92"/>
      <c r="FQ10" s="92"/>
      <c r="FR10" s="92"/>
      <c r="FS10" s="92"/>
      <c r="FT10" s="92"/>
      <c r="FU10" s="92"/>
      <c r="FV10" s="92"/>
      <c r="FW10" s="92"/>
      <c r="FX10" s="92"/>
      <c r="FY10" s="92"/>
      <c r="FZ10" s="92"/>
      <c r="GA10" s="92"/>
      <c r="GB10" s="92"/>
      <c r="GC10" s="92"/>
    </row>
    <row r="11" spans="1:185" s="93" customFormat="1" ht="15.95" customHeight="1" x14ac:dyDescent="0.15">
      <c r="A11" s="83" t="s">
        <v>46</v>
      </c>
      <c r="B11" s="84" t="s">
        <v>108</v>
      </c>
      <c r="C11" s="57" t="s">
        <v>61</v>
      </c>
      <c r="D11" s="85" t="s">
        <v>109</v>
      </c>
      <c r="E11" s="85" t="str">
        <f>[1]EMPRESA!$D$5</f>
        <v>2019</v>
      </c>
      <c r="F11" s="86" t="s">
        <v>56</v>
      </c>
      <c r="G11" s="87">
        <f>21*8*[1]Efetivo!R20</f>
        <v>2486400</v>
      </c>
      <c r="H11" s="87">
        <f>[10]Gestão!G7</f>
        <v>2486400</v>
      </c>
      <c r="I11" s="84" t="s">
        <v>98</v>
      </c>
      <c r="J11" s="57" t="s">
        <v>61</v>
      </c>
      <c r="K11" s="85" t="s">
        <v>53</v>
      </c>
      <c r="L11" s="85" t="str">
        <f>[1]EMPRESA!$D$5</f>
        <v>2019</v>
      </c>
      <c r="M11" s="86" t="s">
        <v>56</v>
      </c>
      <c r="N11" s="87">
        <f>[10]Gestão!L7</f>
        <v>2089283.0999999915</v>
      </c>
      <c r="O11" s="87">
        <f>[10]Gestão!N7</f>
        <v>2089283.0999999915</v>
      </c>
      <c r="P11" s="84" t="s">
        <v>107</v>
      </c>
      <c r="Q11" s="57" t="s">
        <v>61</v>
      </c>
      <c r="R11" s="59" t="s">
        <v>73</v>
      </c>
      <c r="S11" s="85" t="str">
        <f>[1]EMPRESA!$D$5</f>
        <v>2019</v>
      </c>
      <c r="T11" s="86" t="s">
        <v>56</v>
      </c>
      <c r="U11" s="87">
        <f>[10]Gestão!S7</f>
        <v>116474</v>
      </c>
      <c r="V11" s="87">
        <f>[10]Gestão!U7</f>
        <v>116474</v>
      </c>
      <c r="W11" s="84" t="s">
        <v>114</v>
      </c>
      <c r="X11" s="57" t="s">
        <v>61</v>
      </c>
      <c r="Y11" s="59" t="s">
        <v>52</v>
      </c>
      <c r="Z11" s="85" t="str">
        <f>[1]EMPRESA!$D$5</f>
        <v>2019</v>
      </c>
      <c r="AA11" s="86" t="s">
        <v>56</v>
      </c>
      <c r="AB11" s="87">
        <f>N11+U11</f>
        <v>2205757.0999999912</v>
      </c>
      <c r="AC11" s="87">
        <f>[10]Gestão!AA7</f>
        <v>2205757.0999999912</v>
      </c>
      <c r="AD11" s="84" t="s">
        <v>100</v>
      </c>
      <c r="AE11" s="57" t="s">
        <v>61</v>
      </c>
      <c r="AF11" s="59" t="s">
        <v>78</v>
      </c>
      <c r="AG11" s="85" t="str">
        <f>[1]EMPRESA!$D$5</f>
        <v>2019</v>
      </c>
      <c r="AH11" s="86" t="s">
        <v>56</v>
      </c>
      <c r="AI11" s="87">
        <f>[10]Gestão!AF7</f>
        <v>177</v>
      </c>
      <c r="AJ11" s="87">
        <f>[10]Gestão!AH7</f>
        <v>177</v>
      </c>
      <c r="AK11" s="84"/>
      <c r="AL11" s="85"/>
      <c r="AM11" s="85"/>
      <c r="AN11" s="86"/>
      <c r="AO11" s="86" t="s">
        <v>101</v>
      </c>
      <c r="AP11" s="86" t="s">
        <v>79</v>
      </c>
      <c r="AQ11" s="87">
        <f>[10]Gestão!AM7</f>
        <v>138</v>
      </c>
      <c r="AR11" s="88">
        <v>18</v>
      </c>
      <c r="AS11" s="119" t="s">
        <v>56</v>
      </c>
      <c r="AT11" s="87">
        <f>[10]Gestão!AO7</f>
        <v>138</v>
      </c>
      <c r="AU11" s="90"/>
      <c r="AV11" s="85"/>
      <c r="AW11" s="85"/>
      <c r="AX11" s="86"/>
      <c r="AY11" s="86" t="s">
        <v>116</v>
      </c>
      <c r="AZ11" s="86" t="s">
        <v>106</v>
      </c>
      <c r="BA11" s="119" t="s">
        <v>56</v>
      </c>
      <c r="BB11" s="86"/>
      <c r="BC11" s="89">
        <f>[10]Gestão!AT7</f>
        <v>100814</v>
      </c>
      <c r="BD11" s="87"/>
      <c r="BE11" s="87">
        <f>[10]Gestão!AV7</f>
        <v>100814</v>
      </c>
      <c r="BF11" s="90"/>
      <c r="BG11" s="85"/>
      <c r="BH11" s="85"/>
      <c r="BI11" s="86"/>
      <c r="BJ11" s="86" t="s">
        <v>118</v>
      </c>
      <c r="BK11" s="86" t="s">
        <v>110</v>
      </c>
      <c r="BL11" s="119" t="s">
        <v>56</v>
      </c>
      <c r="BM11" s="86"/>
      <c r="BN11" s="87">
        <f>[10]Gestão!BA7</f>
        <v>19893</v>
      </c>
      <c r="BO11" s="87"/>
      <c r="BP11" s="87">
        <f>[10]Gestão!BC7</f>
        <v>19893</v>
      </c>
      <c r="BQ11" s="90"/>
      <c r="BR11" s="85"/>
      <c r="BS11" s="85"/>
      <c r="BT11" s="86"/>
      <c r="BU11" s="86" t="s">
        <v>119</v>
      </c>
      <c r="BV11" s="87">
        <f>[10]Gestão!BH7</f>
        <v>8626</v>
      </c>
      <c r="BW11" s="87">
        <v>21</v>
      </c>
      <c r="BX11" s="119" t="s">
        <v>56</v>
      </c>
      <c r="BY11" s="87"/>
      <c r="BZ11" s="87"/>
      <c r="CA11" s="87">
        <f>[10]Gestão!BJ7</f>
        <v>8626</v>
      </c>
      <c r="CB11" s="90"/>
      <c r="CC11" s="85"/>
      <c r="CD11" s="85"/>
      <c r="CE11" s="86"/>
      <c r="CF11" s="86" t="s">
        <v>102</v>
      </c>
      <c r="CG11" s="86" t="s">
        <v>112</v>
      </c>
      <c r="CH11" s="86" t="s">
        <v>56</v>
      </c>
      <c r="CI11" s="86"/>
      <c r="CJ11" s="87">
        <f>BN11+BV11</f>
        <v>28519</v>
      </c>
      <c r="CK11" s="87">
        <f>[10]Gestão!BP7</f>
        <v>28519</v>
      </c>
      <c r="CL11" s="90"/>
      <c r="CM11" s="85"/>
      <c r="CN11" s="85"/>
      <c r="CO11" s="86"/>
      <c r="CP11" s="86" t="s">
        <v>102</v>
      </c>
      <c r="CQ11" s="119">
        <f>[10]Gestão!BU7</f>
        <v>9847</v>
      </c>
      <c r="CR11" s="119">
        <v>22</v>
      </c>
      <c r="CS11" s="119" t="s">
        <v>56</v>
      </c>
      <c r="CT11" s="87"/>
      <c r="CU11" s="87"/>
      <c r="CV11" s="87">
        <f>[10]Gestão!BW7</f>
        <v>9847</v>
      </c>
      <c r="CW11" s="84"/>
      <c r="CX11" s="85"/>
      <c r="CY11" s="85"/>
      <c r="CZ11" s="86"/>
      <c r="DA11" s="86" t="s">
        <v>105</v>
      </c>
      <c r="DB11" s="87">
        <f>[10]Gestão!CB7</f>
        <v>21964</v>
      </c>
      <c r="DC11" s="87">
        <v>23</v>
      </c>
      <c r="DD11" s="119" t="s">
        <v>56</v>
      </c>
      <c r="DE11" s="91"/>
      <c r="DF11" s="91">
        <f>[10]Gestão!CD7</f>
        <v>21964</v>
      </c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  <c r="EM11" s="92"/>
      <c r="EN11" s="92"/>
      <c r="EO11" s="92"/>
      <c r="EP11" s="92"/>
      <c r="EQ11" s="92"/>
      <c r="ER11" s="92"/>
      <c r="ES11" s="92"/>
      <c r="ET11" s="92"/>
      <c r="EU11" s="92"/>
      <c r="EV11" s="92"/>
      <c r="EW11" s="92"/>
      <c r="EX11" s="92"/>
      <c r="EY11" s="92"/>
      <c r="EZ11" s="92"/>
      <c r="FA11" s="92"/>
      <c r="FB11" s="92"/>
      <c r="FC11" s="92"/>
      <c r="FD11" s="92"/>
      <c r="FE11" s="92"/>
      <c r="FF11" s="92"/>
      <c r="FG11" s="92"/>
      <c r="FH11" s="92"/>
      <c r="FI11" s="92"/>
      <c r="FJ11" s="92"/>
      <c r="FK11" s="92"/>
      <c r="FL11" s="92"/>
      <c r="FM11" s="92"/>
      <c r="FN11" s="92"/>
      <c r="FO11" s="92"/>
      <c r="FP11" s="92"/>
      <c r="FQ11" s="92"/>
      <c r="FR11" s="92"/>
      <c r="FS11" s="92"/>
      <c r="FT11" s="92"/>
      <c r="FU11" s="92"/>
      <c r="FV11" s="92"/>
      <c r="FW11" s="92"/>
      <c r="FX11" s="92"/>
      <c r="FY11" s="92"/>
      <c r="FZ11" s="92"/>
      <c r="GA11" s="92"/>
      <c r="GB11" s="92"/>
      <c r="GC11" s="92"/>
    </row>
    <row r="12" spans="1:185" s="100" customFormat="1" ht="15.95" customHeight="1" x14ac:dyDescent="0.25">
      <c r="A12" s="94" t="s">
        <v>47</v>
      </c>
      <c r="B12" s="84" t="s">
        <v>108</v>
      </c>
      <c r="C12" s="1">
        <v>2404</v>
      </c>
      <c r="D12" s="85" t="s">
        <v>110</v>
      </c>
      <c r="E12" s="85" t="str">
        <f>[1]EMPRESA!$D$5</f>
        <v>2019</v>
      </c>
      <c r="F12" s="86" t="s">
        <v>56</v>
      </c>
      <c r="G12" s="89">
        <f>21*8*[1]Efetivo!R21</f>
        <v>218904</v>
      </c>
      <c r="H12" s="89">
        <f>[11]Gestão!G7</f>
        <v>218904</v>
      </c>
      <c r="I12" s="84" t="s">
        <v>98</v>
      </c>
      <c r="J12" s="1">
        <v>2404</v>
      </c>
      <c r="K12" s="85" t="s">
        <v>53</v>
      </c>
      <c r="L12" s="96" t="str">
        <f>[1]EMPRESA!$D$5</f>
        <v>2019</v>
      </c>
      <c r="M12" s="86" t="s">
        <v>56</v>
      </c>
      <c r="N12" s="89">
        <f>[11]Gestão!L7</f>
        <v>274560</v>
      </c>
      <c r="O12" s="89">
        <f>[11]Gestão!N7</f>
        <v>274560</v>
      </c>
      <c r="P12" s="84" t="s">
        <v>107</v>
      </c>
      <c r="Q12" s="1">
        <v>2404</v>
      </c>
      <c r="R12" s="59" t="s">
        <v>73</v>
      </c>
      <c r="S12" s="85" t="str">
        <f>[1]EMPRESA!$D$5</f>
        <v>2019</v>
      </c>
      <c r="T12" s="86" t="s">
        <v>56</v>
      </c>
      <c r="U12" s="89">
        <f>[11]Gestão!S7</f>
        <v>10271</v>
      </c>
      <c r="V12" s="89">
        <f>[11]Gestão!U7</f>
        <v>10271</v>
      </c>
      <c r="W12" s="84" t="s">
        <v>114</v>
      </c>
      <c r="X12" s="1">
        <v>2404</v>
      </c>
      <c r="Y12" s="59" t="s">
        <v>52</v>
      </c>
      <c r="Z12" s="85" t="str">
        <f>[1]EMPRESA!$D$5</f>
        <v>2019</v>
      </c>
      <c r="AA12" s="86" t="s">
        <v>56</v>
      </c>
      <c r="AB12" s="89">
        <f>N12+U12</f>
        <v>284831</v>
      </c>
      <c r="AC12" s="89">
        <f>[11]Gestão!AA7</f>
        <v>284831</v>
      </c>
      <c r="AD12" s="84" t="s">
        <v>100</v>
      </c>
      <c r="AE12" s="1">
        <v>2404</v>
      </c>
      <c r="AF12" s="59" t="s">
        <v>78</v>
      </c>
      <c r="AG12" s="85" t="str">
        <f>[1]EMPRESA!$D$5</f>
        <v>2019</v>
      </c>
      <c r="AH12" s="86" t="s">
        <v>56</v>
      </c>
      <c r="AI12" s="89">
        <f>[11]Gestão!AF7</f>
        <v>15</v>
      </c>
      <c r="AJ12" s="89">
        <f>[11]Gestão!AH7</f>
        <v>15</v>
      </c>
      <c r="AK12" s="95"/>
      <c r="AL12" s="96"/>
      <c r="AM12" s="96"/>
      <c r="AN12" s="97"/>
      <c r="AO12" s="86" t="s">
        <v>101</v>
      </c>
      <c r="AP12" s="86" t="s">
        <v>79</v>
      </c>
      <c r="AQ12" s="89">
        <f>[11]Gestão!AM7</f>
        <v>8</v>
      </c>
      <c r="AR12" s="88">
        <v>18</v>
      </c>
      <c r="AS12" s="119" t="s">
        <v>56</v>
      </c>
      <c r="AT12" s="89">
        <f>[11]Gestão!AO7</f>
        <v>8</v>
      </c>
      <c r="AU12" s="98"/>
      <c r="AV12" s="96"/>
      <c r="AW12" s="96"/>
      <c r="AX12" s="97"/>
      <c r="AY12" s="86" t="s">
        <v>116</v>
      </c>
      <c r="AZ12" s="86" t="s">
        <v>106</v>
      </c>
      <c r="BA12" s="119" t="s">
        <v>56</v>
      </c>
      <c r="BB12" s="97"/>
      <c r="BC12" s="89">
        <f>[11]Gestão!AT7/1000</f>
        <v>3927.7548900000002</v>
      </c>
      <c r="BD12" s="89"/>
      <c r="BE12" s="89">
        <f>[11]Gestão!AV7/1000</f>
        <v>3927.7548900000002</v>
      </c>
      <c r="BF12" s="98"/>
      <c r="BG12" s="96"/>
      <c r="BH12" s="96"/>
      <c r="BI12" s="97"/>
      <c r="BJ12" s="86" t="s">
        <v>118</v>
      </c>
      <c r="BK12" s="86" t="s">
        <v>110</v>
      </c>
      <c r="BL12" s="119" t="s">
        <v>56</v>
      </c>
      <c r="BM12" s="97"/>
      <c r="BN12" s="89">
        <f>[11]Gestão!BA7/1000</f>
        <v>2201.7882200000004</v>
      </c>
      <c r="BO12" s="89"/>
      <c r="BP12" s="89">
        <f>[11]Gestão!BC7/1000</f>
        <v>2201.7882200000004</v>
      </c>
      <c r="BQ12" s="98"/>
      <c r="BR12" s="96"/>
      <c r="BS12" s="96"/>
      <c r="BT12" s="97"/>
      <c r="BU12" s="86" t="s">
        <v>119</v>
      </c>
      <c r="BV12" s="89">
        <f>[11]Gestão!BH7/1000</f>
        <v>384.45278000000002</v>
      </c>
      <c r="BW12" s="87">
        <v>21</v>
      </c>
      <c r="BX12" s="119" t="s">
        <v>56</v>
      </c>
      <c r="BY12" s="89"/>
      <c r="BZ12" s="89"/>
      <c r="CA12" s="89">
        <f>[11]Gestão!BJ7/1000</f>
        <v>384.45278000000002</v>
      </c>
      <c r="CB12" s="98"/>
      <c r="CC12" s="96"/>
      <c r="CD12" s="96"/>
      <c r="CE12" s="97"/>
      <c r="CF12" s="86" t="s">
        <v>102</v>
      </c>
      <c r="CG12" s="86" t="s">
        <v>112</v>
      </c>
      <c r="CH12" s="86" t="s">
        <v>56</v>
      </c>
      <c r="CI12" s="97"/>
      <c r="CJ12" s="89">
        <f>BN12+BV12</f>
        <v>2586.2410000000004</v>
      </c>
      <c r="CK12" s="89">
        <f>[11]Gestão!BP7/1000</f>
        <v>2586.241</v>
      </c>
      <c r="CL12" s="98"/>
      <c r="CM12" s="96"/>
      <c r="CN12" s="96"/>
      <c r="CO12" s="97"/>
      <c r="CP12" s="86" t="s">
        <v>102</v>
      </c>
      <c r="CQ12" s="120">
        <f>[11]Gestão!BU7/1000</f>
        <v>805.91800000000001</v>
      </c>
      <c r="CR12" s="119">
        <v>22</v>
      </c>
      <c r="CS12" s="119" t="s">
        <v>56</v>
      </c>
      <c r="CT12" s="89"/>
      <c r="CU12" s="89"/>
      <c r="CV12" s="89">
        <f>[11]Gestão!BW7/1000</f>
        <v>805.91800000000001</v>
      </c>
      <c r="CW12" s="95"/>
      <c r="CX12" s="96"/>
      <c r="CY12" s="96"/>
      <c r="CZ12" s="97"/>
      <c r="DA12" s="86" t="s">
        <v>105</v>
      </c>
      <c r="DB12" s="89">
        <f>[11]Gestão!CB7/1000</f>
        <v>0</v>
      </c>
      <c r="DC12" s="87">
        <v>23</v>
      </c>
      <c r="DD12" s="119" t="s">
        <v>56</v>
      </c>
      <c r="DE12" s="99"/>
      <c r="DF12" s="91">
        <f>[11]Gestão!CD7/1000</f>
        <v>0</v>
      </c>
    </row>
    <row r="13" spans="1:185" s="93" customFormat="1" ht="15.95" customHeight="1" x14ac:dyDescent="0.25">
      <c r="A13" s="83" t="s">
        <v>50</v>
      </c>
      <c r="B13" s="84" t="s">
        <v>108</v>
      </c>
      <c r="C13" s="1">
        <v>205</v>
      </c>
      <c r="D13" s="85" t="s">
        <v>111</v>
      </c>
      <c r="E13" s="85" t="str">
        <f>[1]EMPRESA!$D$5</f>
        <v>2019</v>
      </c>
      <c r="F13" s="86" t="s">
        <v>56</v>
      </c>
      <c r="G13" s="87">
        <f>21*8*[1]Efetivo!R22</f>
        <v>648816</v>
      </c>
      <c r="H13" s="87">
        <f>[12]Gestão!G7</f>
        <v>648816</v>
      </c>
      <c r="I13" s="84" t="s">
        <v>98</v>
      </c>
      <c r="J13" s="1">
        <v>205</v>
      </c>
      <c r="K13" s="85" t="s">
        <v>53</v>
      </c>
      <c r="L13" s="85" t="str">
        <f>[1]EMPRESA!$D$5</f>
        <v>2019</v>
      </c>
      <c r="M13" s="86" t="s">
        <v>56</v>
      </c>
      <c r="N13" s="87">
        <f>[12]Gestão!L7</f>
        <v>665881.71</v>
      </c>
      <c r="O13" s="87">
        <f>[12]Gestão!N7</f>
        <v>665881.71</v>
      </c>
      <c r="P13" s="84" t="s">
        <v>107</v>
      </c>
      <c r="Q13" s="1">
        <v>205</v>
      </c>
      <c r="R13" s="59" t="s">
        <v>73</v>
      </c>
      <c r="S13" s="85" t="str">
        <f>[1]EMPRESA!$D$5</f>
        <v>2019</v>
      </c>
      <c r="T13" s="86" t="s">
        <v>56</v>
      </c>
      <c r="U13" s="87">
        <f>[12]Gestão!S7</f>
        <v>26834.06</v>
      </c>
      <c r="V13" s="87">
        <f>[12]Gestão!U7</f>
        <v>26834.06</v>
      </c>
      <c r="W13" s="84" t="s">
        <v>114</v>
      </c>
      <c r="X13" s="1">
        <v>205</v>
      </c>
      <c r="Y13" s="59" t="s">
        <v>52</v>
      </c>
      <c r="Z13" s="85" t="str">
        <f>[1]EMPRESA!$D$5</f>
        <v>2019</v>
      </c>
      <c r="AA13" s="86" t="s">
        <v>56</v>
      </c>
      <c r="AB13" s="87">
        <f>N13+U13</f>
        <v>692715.77</v>
      </c>
      <c r="AC13" s="87">
        <f>[12]Gestão!AA7</f>
        <v>692715.77</v>
      </c>
      <c r="AD13" s="84" t="s">
        <v>100</v>
      </c>
      <c r="AE13" s="1">
        <v>205</v>
      </c>
      <c r="AF13" s="59" t="s">
        <v>78</v>
      </c>
      <c r="AG13" s="85" t="str">
        <f>[1]EMPRESA!$D$5</f>
        <v>2019</v>
      </c>
      <c r="AH13" s="86" t="s">
        <v>56</v>
      </c>
      <c r="AI13" s="87">
        <f>[12]Gestão!AF7</f>
        <v>25</v>
      </c>
      <c r="AJ13" s="87">
        <f>[12]Gestão!AH7</f>
        <v>25</v>
      </c>
      <c r="AK13" s="84" t="s">
        <v>101</v>
      </c>
      <c r="AL13" s="85">
        <f>[1]EMPRESA!$E$3</f>
        <v>0</v>
      </c>
      <c r="AM13" s="85" t="str">
        <f>[1]EMPRESA!$D$5</f>
        <v>2019</v>
      </c>
      <c r="AN13" s="86" t="s">
        <v>45</v>
      </c>
      <c r="AO13" s="86" t="s">
        <v>101</v>
      </c>
      <c r="AP13" s="86" t="s">
        <v>79</v>
      </c>
      <c r="AQ13" s="87">
        <f>[12]Gestão!AM7</f>
        <v>32</v>
      </c>
      <c r="AR13" s="88">
        <v>18</v>
      </c>
      <c r="AS13" s="119" t="s">
        <v>56</v>
      </c>
      <c r="AT13" s="87">
        <f>[12]Gestão!AO7</f>
        <v>32</v>
      </c>
      <c r="AU13" s="90">
        <v>320</v>
      </c>
      <c r="AV13" s="85">
        <f>[1]EMPRESA!$E$3</f>
        <v>0</v>
      </c>
      <c r="AW13" s="85" t="str">
        <f>[1]EMPRESA!$D$5</f>
        <v>2019</v>
      </c>
      <c r="AX13" s="86" t="s">
        <v>45</v>
      </c>
      <c r="AY13" s="86" t="s">
        <v>116</v>
      </c>
      <c r="AZ13" s="86" t="s">
        <v>106</v>
      </c>
      <c r="BA13" s="119" t="s">
        <v>56</v>
      </c>
      <c r="BB13" s="86"/>
      <c r="BC13" s="89">
        <f>[12]Gestão!AT7/1000</f>
        <v>38920.017999999996</v>
      </c>
      <c r="BD13" s="87"/>
      <c r="BE13" s="87">
        <f>[12]Gestão!AV7/1000</f>
        <v>38920.017999999996</v>
      </c>
      <c r="BF13" s="90">
        <v>328</v>
      </c>
      <c r="BG13" s="85">
        <f>[1]EMPRESA!$E$3</f>
        <v>0</v>
      </c>
      <c r="BH13" s="85" t="str">
        <f>[1]EMPRESA!$D$5</f>
        <v>2019</v>
      </c>
      <c r="BI13" s="86" t="s">
        <v>45</v>
      </c>
      <c r="BJ13" s="86" t="s">
        <v>118</v>
      </c>
      <c r="BK13" s="86" t="s">
        <v>110</v>
      </c>
      <c r="BL13" s="119" t="s">
        <v>56</v>
      </c>
      <c r="BM13" s="86"/>
      <c r="BN13" s="87">
        <f>[12]Gestão!BA7/1000</f>
        <v>8259.9410000000007</v>
      </c>
      <c r="BO13" s="87"/>
      <c r="BP13" s="87">
        <f>[12]Gestão!BC7/1000</f>
        <v>8259.9410000000007</v>
      </c>
      <c r="BQ13" s="90">
        <v>329</v>
      </c>
      <c r="BR13" s="85">
        <f>[1]EMPRESA!$E$3</f>
        <v>0</v>
      </c>
      <c r="BS13" s="85" t="str">
        <f>[1]EMPRESA!$D$5</f>
        <v>2019</v>
      </c>
      <c r="BT13" s="86" t="s">
        <v>45</v>
      </c>
      <c r="BU13" s="86" t="s">
        <v>119</v>
      </c>
      <c r="BV13" s="87">
        <f>[12]Gestão!BH7/1000</f>
        <v>2124.1906300000001</v>
      </c>
      <c r="BW13" s="87">
        <v>21</v>
      </c>
      <c r="BX13" s="119" t="s">
        <v>56</v>
      </c>
      <c r="BY13" s="87"/>
      <c r="BZ13" s="87"/>
      <c r="CA13" s="87">
        <f>[12]Gestão!BJ7/1000</f>
        <v>2124.1906300000001</v>
      </c>
      <c r="CB13" s="90">
        <v>327</v>
      </c>
      <c r="CC13" s="85">
        <f>[1]EMPRESA!$E$3</f>
        <v>0</v>
      </c>
      <c r="CD13" s="85" t="str">
        <f>[1]EMPRESA!$D$5</f>
        <v>2019</v>
      </c>
      <c r="CE13" s="86" t="s">
        <v>45</v>
      </c>
      <c r="CF13" s="86" t="s">
        <v>102</v>
      </c>
      <c r="CG13" s="86" t="s">
        <v>112</v>
      </c>
      <c r="CH13" s="86" t="s">
        <v>56</v>
      </c>
      <c r="CI13" s="86"/>
      <c r="CJ13" s="87">
        <f>BN13+BV13</f>
        <v>10384.13163</v>
      </c>
      <c r="CK13" s="87">
        <f>[12]Gestão!BP7/1000</f>
        <v>10384.13163</v>
      </c>
      <c r="CL13" s="90">
        <v>325</v>
      </c>
      <c r="CM13" s="85">
        <f>[1]EMPRESA!$E$3</f>
        <v>0</v>
      </c>
      <c r="CN13" s="85" t="str">
        <f>[1]EMPRESA!$D$5</f>
        <v>2019</v>
      </c>
      <c r="CO13" s="86" t="s">
        <v>45</v>
      </c>
      <c r="CP13" s="86" t="s">
        <v>102</v>
      </c>
      <c r="CQ13" s="119">
        <f>[12]Gestão!BU7/1000</f>
        <v>7479.5132599999997</v>
      </c>
      <c r="CR13" s="119">
        <v>22</v>
      </c>
      <c r="CS13" s="119" t="s">
        <v>56</v>
      </c>
      <c r="CT13" s="87"/>
      <c r="CU13" s="87"/>
      <c r="CV13" s="87">
        <f>[12]Gestão!BW7/1000</f>
        <v>7479.5132599999997</v>
      </c>
      <c r="CW13" s="84" t="s">
        <v>102</v>
      </c>
      <c r="CX13" s="85">
        <f>[1]EMPRESA!$E$3</f>
        <v>0</v>
      </c>
      <c r="CY13" s="85" t="str">
        <f>[1]EMPRESA!$D$5</f>
        <v>2019</v>
      </c>
      <c r="CZ13" s="86" t="s">
        <v>45</v>
      </c>
      <c r="DA13" s="86" t="s">
        <v>105</v>
      </c>
      <c r="DB13" s="87">
        <f>[12]Gestão!CB7/1000</f>
        <v>0</v>
      </c>
      <c r="DC13" s="87">
        <v>23</v>
      </c>
      <c r="DD13" s="119" t="s">
        <v>56</v>
      </c>
      <c r="DE13" s="91"/>
      <c r="DF13" s="91">
        <f>[12]Gestão!CD7/1000</f>
        <v>0</v>
      </c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2"/>
      <c r="FJ13" s="92"/>
      <c r="FK13" s="92"/>
      <c r="FL13" s="92"/>
      <c r="FM13" s="92"/>
      <c r="FN13" s="92"/>
      <c r="FO13" s="92"/>
      <c r="FP13" s="92"/>
      <c r="FQ13" s="92"/>
      <c r="FR13" s="92"/>
      <c r="FS13" s="92"/>
      <c r="FT13" s="92"/>
      <c r="FU13" s="92"/>
      <c r="FV13" s="92"/>
      <c r="FW13" s="92"/>
      <c r="FX13" s="92"/>
      <c r="FY13" s="92"/>
      <c r="FZ13" s="92"/>
      <c r="GA13" s="92"/>
      <c r="GB13" s="92"/>
      <c r="GC13" s="92"/>
    </row>
    <row r="14" spans="1:185" s="93" customFormat="1" ht="15.95" customHeight="1" x14ac:dyDescent="0.25">
      <c r="A14" s="83" t="s">
        <v>51</v>
      </c>
      <c r="B14" s="84" t="s">
        <v>108</v>
      </c>
      <c r="C14" s="1">
        <v>2009</v>
      </c>
      <c r="D14" s="85" t="s">
        <v>112</v>
      </c>
      <c r="E14" s="85" t="str">
        <f>[1]EMPRESA!$D$5</f>
        <v>2019</v>
      </c>
      <c r="F14" s="86" t="s">
        <v>56</v>
      </c>
      <c r="G14" s="104">
        <f>21*8*[1]Efetivo!R23</f>
        <v>833280</v>
      </c>
      <c r="H14" s="104">
        <f>[13]Gestão!G7</f>
        <v>833280</v>
      </c>
      <c r="I14" s="84" t="s">
        <v>98</v>
      </c>
      <c r="J14" s="1">
        <v>2009</v>
      </c>
      <c r="K14" s="85" t="s">
        <v>53</v>
      </c>
      <c r="L14" s="85" t="str">
        <f>[1]EMPRESA!$D$5</f>
        <v>2019</v>
      </c>
      <c r="M14" s="86" t="s">
        <v>56</v>
      </c>
      <c r="N14" s="104">
        <f>[13]Gestão!L7</f>
        <v>730959.35499999998</v>
      </c>
      <c r="O14" s="104">
        <f>[13]Gestão!N7</f>
        <v>730959.35499999998</v>
      </c>
      <c r="P14" s="84" t="s">
        <v>107</v>
      </c>
      <c r="Q14" s="1">
        <v>2009</v>
      </c>
      <c r="R14" s="59" t="s">
        <v>73</v>
      </c>
      <c r="S14" s="85" t="str">
        <f>[1]EMPRESA!$D$5</f>
        <v>2019</v>
      </c>
      <c r="T14" s="86" t="s">
        <v>56</v>
      </c>
      <c r="U14" s="104">
        <f>[13]Gestão!S7</f>
        <v>20083.829000000002</v>
      </c>
      <c r="V14" s="104">
        <f>[13]Gestão!U7</f>
        <v>20083.829000000002</v>
      </c>
      <c r="W14" s="84" t="s">
        <v>114</v>
      </c>
      <c r="X14" s="1">
        <v>2009</v>
      </c>
      <c r="Y14" s="59" t="s">
        <v>52</v>
      </c>
      <c r="Z14" s="85" t="str">
        <f>[1]EMPRESA!$D$5</f>
        <v>2019</v>
      </c>
      <c r="AA14" s="86" t="s">
        <v>56</v>
      </c>
      <c r="AB14" s="104">
        <f>N14+U14</f>
        <v>751043.18400000001</v>
      </c>
      <c r="AC14" s="104">
        <f>[13]Gestão!AA7</f>
        <v>751043.18400000001</v>
      </c>
      <c r="AD14" s="84" t="s">
        <v>100</v>
      </c>
      <c r="AE14" s="1">
        <v>2009</v>
      </c>
      <c r="AF14" s="59" t="s">
        <v>78</v>
      </c>
      <c r="AG14" s="85" t="str">
        <f>[1]EMPRESA!$D$5</f>
        <v>2019</v>
      </c>
      <c r="AH14" s="86" t="s">
        <v>56</v>
      </c>
      <c r="AI14" s="104">
        <f>[13]Gestão!AF7</f>
        <v>39</v>
      </c>
      <c r="AJ14" s="104">
        <f>[13]Gestão!AH7</f>
        <v>39</v>
      </c>
      <c r="AK14" s="101"/>
      <c r="AL14" s="102"/>
      <c r="AM14" s="102"/>
      <c r="AN14" s="103"/>
      <c r="AO14" s="86" t="s">
        <v>101</v>
      </c>
      <c r="AP14" s="86" t="s">
        <v>79</v>
      </c>
      <c r="AQ14" s="104">
        <f>[13]Gestão!AM7</f>
        <v>79</v>
      </c>
      <c r="AR14" s="88">
        <v>18</v>
      </c>
      <c r="AS14" s="119" t="s">
        <v>56</v>
      </c>
      <c r="AT14" s="104">
        <f>[13]Gestão!AO7</f>
        <v>79</v>
      </c>
      <c r="AU14" s="105"/>
      <c r="AV14" s="102"/>
      <c r="AW14" s="102"/>
      <c r="AX14" s="103"/>
      <c r="AY14" s="86" t="s">
        <v>116</v>
      </c>
      <c r="AZ14" s="86" t="s">
        <v>106</v>
      </c>
      <c r="BA14" s="119" t="s">
        <v>56</v>
      </c>
      <c r="BB14" s="103"/>
      <c r="BC14" s="106">
        <f>[13]Gestão!AT7/1000</f>
        <v>57536.68707</v>
      </c>
      <c r="BD14" s="104"/>
      <c r="BE14" s="104">
        <f>[13]Gestão!AV7/1000</f>
        <v>57536.68707</v>
      </c>
      <c r="BF14" s="105"/>
      <c r="BG14" s="102"/>
      <c r="BH14" s="102"/>
      <c r="BI14" s="103"/>
      <c r="BJ14" s="86" t="s">
        <v>118</v>
      </c>
      <c r="BK14" s="86" t="s">
        <v>110</v>
      </c>
      <c r="BL14" s="119" t="s">
        <v>56</v>
      </c>
      <c r="BM14" s="103"/>
      <c r="BN14" s="104">
        <f>[13]Gestão!BA7/1000</f>
        <v>8554.9715899999992</v>
      </c>
      <c r="BO14" s="104"/>
      <c r="BP14" s="104">
        <f>[13]Gestão!BC7/1000</f>
        <v>8554.9715899999992</v>
      </c>
      <c r="BQ14" s="105"/>
      <c r="BR14" s="102"/>
      <c r="BS14" s="102"/>
      <c r="BT14" s="103"/>
      <c r="BU14" s="86" t="s">
        <v>119</v>
      </c>
      <c r="BV14" s="104">
        <f>[13]Gestão!BH7/1000</f>
        <v>2562.2803599999997</v>
      </c>
      <c r="BW14" s="87">
        <v>21</v>
      </c>
      <c r="BX14" s="119" t="s">
        <v>56</v>
      </c>
      <c r="BY14" s="104"/>
      <c r="BZ14" s="104"/>
      <c r="CA14" s="104">
        <f>[13]Gestão!BJ7/1000</f>
        <v>2562.2803599999997</v>
      </c>
      <c r="CB14" s="105"/>
      <c r="CC14" s="102"/>
      <c r="CD14" s="102"/>
      <c r="CE14" s="103"/>
      <c r="CF14" s="86" t="s">
        <v>102</v>
      </c>
      <c r="CG14" s="86" t="s">
        <v>112</v>
      </c>
      <c r="CH14" s="86" t="s">
        <v>56</v>
      </c>
      <c r="CI14" s="103"/>
      <c r="CJ14" s="104">
        <f>BN14+BV14</f>
        <v>11117.251949999998</v>
      </c>
      <c r="CK14" s="104">
        <f>[13]Gestão!BP7/1000</f>
        <v>11117.25195</v>
      </c>
      <c r="CL14" s="105"/>
      <c r="CM14" s="102"/>
      <c r="CN14" s="102"/>
      <c r="CO14" s="103"/>
      <c r="CP14" s="86" t="s">
        <v>102</v>
      </c>
      <c r="CQ14" s="121">
        <f>[13]Gestão!BU7/1000</f>
        <v>7007.6336700000002</v>
      </c>
      <c r="CR14" s="119">
        <v>22</v>
      </c>
      <c r="CS14" s="119" t="s">
        <v>56</v>
      </c>
      <c r="CT14" s="104"/>
      <c r="CU14" s="104"/>
      <c r="CV14" s="104">
        <f>[13]Gestão!BW7/1000</f>
        <v>7007.6336700000002</v>
      </c>
      <c r="CW14" s="101"/>
      <c r="CX14" s="102"/>
      <c r="CY14" s="102"/>
      <c r="CZ14" s="103"/>
      <c r="DA14" s="86" t="s">
        <v>105</v>
      </c>
      <c r="DB14" s="104">
        <f>[13]Gestão!CB7/1000</f>
        <v>6858.01494</v>
      </c>
      <c r="DC14" s="87">
        <v>23</v>
      </c>
      <c r="DD14" s="119" t="s">
        <v>56</v>
      </c>
      <c r="DE14" s="107"/>
      <c r="DF14" s="107">
        <f>[13]Gestão!CD7/1000</f>
        <v>6858.01494</v>
      </c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2"/>
      <c r="FD14" s="92"/>
      <c r="FE14" s="92"/>
      <c r="FF14" s="92"/>
      <c r="FG14" s="92"/>
      <c r="FH14" s="92"/>
      <c r="FI14" s="92"/>
      <c r="FJ14" s="92"/>
      <c r="FK14" s="92"/>
      <c r="FL14" s="92"/>
      <c r="FM14" s="92"/>
      <c r="FN14" s="92"/>
      <c r="FO14" s="92"/>
      <c r="FP14" s="92"/>
      <c r="FQ14" s="92"/>
      <c r="FR14" s="92"/>
      <c r="FS14" s="92"/>
      <c r="FT14" s="92"/>
      <c r="FU14" s="92"/>
      <c r="FV14" s="92"/>
      <c r="FW14" s="92"/>
      <c r="FX14" s="92"/>
      <c r="FY14" s="92"/>
      <c r="FZ14" s="92"/>
      <c r="GA14" s="92"/>
      <c r="GB14" s="92"/>
      <c r="GC14" s="92"/>
    </row>
    <row r="15" spans="1:185" s="93" customFormat="1" ht="15.95" customHeight="1" x14ac:dyDescent="0.25">
      <c r="A15" s="108" t="s">
        <v>14</v>
      </c>
      <c r="B15" s="84" t="s">
        <v>108</v>
      </c>
      <c r="C15" s="1">
        <v>2001</v>
      </c>
      <c r="D15" s="85" t="s">
        <v>113</v>
      </c>
      <c r="E15" s="85" t="str">
        <f>[1]EMPRESA!$D$5</f>
        <v>2019</v>
      </c>
      <c r="F15" s="86" t="s">
        <v>56</v>
      </c>
      <c r="G15" s="104">
        <f>21*8*[1]Efetivo!R24</f>
        <v>2401728</v>
      </c>
      <c r="H15" s="104">
        <f>[14]Gestão!G7</f>
        <v>2401728</v>
      </c>
      <c r="I15" s="84" t="s">
        <v>98</v>
      </c>
      <c r="J15" s="1">
        <v>2001</v>
      </c>
      <c r="K15" s="85" t="s">
        <v>53</v>
      </c>
      <c r="L15" s="85" t="str">
        <f>[1]EMPRESA!$D$5</f>
        <v>2019</v>
      </c>
      <c r="M15" s="86" t="s">
        <v>56</v>
      </c>
      <c r="N15" s="104">
        <f>[14]Gestão!L7</f>
        <v>2108261</v>
      </c>
      <c r="O15" s="104">
        <f>[14]Gestão!N7</f>
        <v>2108261</v>
      </c>
      <c r="P15" s="84" t="s">
        <v>107</v>
      </c>
      <c r="Q15" s="1">
        <v>2001</v>
      </c>
      <c r="R15" s="59" t="s">
        <v>73</v>
      </c>
      <c r="S15" s="85" t="str">
        <f>[1]EMPRESA!$D$5</f>
        <v>2019</v>
      </c>
      <c r="T15" s="86" t="s">
        <v>56</v>
      </c>
      <c r="U15" s="104">
        <f>[14]Gestão!S7</f>
        <v>46090</v>
      </c>
      <c r="V15" s="104">
        <f>[14]Gestão!U7</f>
        <v>46090</v>
      </c>
      <c r="W15" s="84" t="s">
        <v>114</v>
      </c>
      <c r="X15" s="1">
        <v>2001</v>
      </c>
      <c r="Y15" s="59" t="s">
        <v>52</v>
      </c>
      <c r="Z15" s="85" t="str">
        <f>[1]EMPRESA!$D$5</f>
        <v>2019</v>
      </c>
      <c r="AA15" s="86" t="s">
        <v>56</v>
      </c>
      <c r="AB15" s="104">
        <f>N15+U15</f>
        <v>2154351</v>
      </c>
      <c r="AC15" s="104">
        <f>[14]Gestão!AA7</f>
        <v>2154351</v>
      </c>
      <c r="AD15" s="84" t="s">
        <v>100</v>
      </c>
      <c r="AE15" s="1">
        <v>2001</v>
      </c>
      <c r="AF15" s="59" t="s">
        <v>78</v>
      </c>
      <c r="AG15" s="85" t="str">
        <f>[1]EMPRESA!$D$5</f>
        <v>2019</v>
      </c>
      <c r="AH15" s="86" t="s">
        <v>56</v>
      </c>
      <c r="AI15" s="104">
        <f>[14]Gestão!AF7</f>
        <v>115</v>
      </c>
      <c r="AJ15" s="104">
        <f>[14]Gestão!AH7</f>
        <v>115</v>
      </c>
      <c r="AK15" s="109"/>
      <c r="AL15" s="110"/>
      <c r="AM15" s="110"/>
      <c r="AN15" s="111"/>
      <c r="AO15" s="86" t="s">
        <v>101</v>
      </c>
      <c r="AP15" s="86" t="s">
        <v>79</v>
      </c>
      <c r="AQ15" s="104">
        <f>[14]Gestão!AM7</f>
        <v>122</v>
      </c>
      <c r="AR15" s="88">
        <v>18</v>
      </c>
      <c r="AS15" s="119" t="s">
        <v>56</v>
      </c>
      <c r="AT15" s="104">
        <f>[14]Gestão!AO7</f>
        <v>122</v>
      </c>
      <c r="AU15" s="112"/>
      <c r="AV15" s="110"/>
      <c r="AW15" s="110"/>
      <c r="AX15" s="111"/>
      <c r="AY15" s="86" t="s">
        <v>116</v>
      </c>
      <c r="AZ15" s="86" t="s">
        <v>106</v>
      </c>
      <c r="BA15" s="119" t="s">
        <v>56</v>
      </c>
      <c r="BB15" s="111"/>
      <c r="BC15" s="106">
        <f>[14]Gestão!AT7</f>
        <v>72679</v>
      </c>
      <c r="BD15" s="104"/>
      <c r="BE15" s="104">
        <f>[14]Gestão!AV7</f>
        <v>72679</v>
      </c>
      <c r="BF15" s="112"/>
      <c r="BG15" s="110"/>
      <c r="BH15" s="110"/>
      <c r="BI15" s="111"/>
      <c r="BJ15" s="86" t="s">
        <v>118</v>
      </c>
      <c r="BK15" s="86" t="s">
        <v>110</v>
      </c>
      <c r="BL15" s="119" t="s">
        <v>56</v>
      </c>
      <c r="BM15" s="111"/>
      <c r="BN15" s="104">
        <f>[14]Gestão!BA7</f>
        <v>1711</v>
      </c>
      <c r="BO15" s="104"/>
      <c r="BP15" s="104">
        <f>[14]Gestão!BC7</f>
        <v>1711</v>
      </c>
      <c r="BQ15" s="112"/>
      <c r="BR15" s="110"/>
      <c r="BS15" s="110"/>
      <c r="BT15" s="111"/>
      <c r="BU15" s="86" t="s">
        <v>119</v>
      </c>
      <c r="BV15" s="104">
        <f>[14]Gestão!BH7</f>
        <v>3829</v>
      </c>
      <c r="BW15" s="87">
        <v>21</v>
      </c>
      <c r="BX15" s="119" t="s">
        <v>56</v>
      </c>
      <c r="BY15" s="104"/>
      <c r="BZ15" s="104"/>
      <c r="CA15" s="104">
        <f>[14]Gestão!BJ7</f>
        <v>3829</v>
      </c>
      <c r="CB15" s="112"/>
      <c r="CC15" s="110"/>
      <c r="CD15" s="110"/>
      <c r="CE15" s="111"/>
      <c r="CF15" s="86" t="s">
        <v>102</v>
      </c>
      <c r="CG15" s="86" t="s">
        <v>112</v>
      </c>
      <c r="CH15" s="86" t="s">
        <v>56</v>
      </c>
      <c r="CI15" s="111"/>
      <c r="CJ15" s="104">
        <f>BN15+BV15</f>
        <v>5540</v>
      </c>
      <c r="CK15" s="104">
        <f>[14]Gestão!BP7</f>
        <v>5540</v>
      </c>
      <c r="CL15" s="112"/>
      <c r="CM15" s="110"/>
      <c r="CN15" s="110"/>
      <c r="CO15" s="111"/>
      <c r="CP15" s="86" t="s">
        <v>102</v>
      </c>
      <c r="CQ15" s="121">
        <f>[14]Gestão!BU7</f>
        <v>23968</v>
      </c>
      <c r="CR15" s="119">
        <v>22</v>
      </c>
      <c r="CS15" s="119" t="s">
        <v>56</v>
      </c>
      <c r="CT15" s="104"/>
      <c r="CU15" s="113"/>
      <c r="CV15" s="104">
        <f>[14]Gestão!BW7</f>
        <v>23968</v>
      </c>
      <c r="CW15" s="109"/>
      <c r="CX15" s="110"/>
      <c r="CY15" s="110"/>
      <c r="CZ15" s="111"/>
      <c r="DA15" s="86" t="s">
        <v>105</v>
      </c>
      <c r="DB15" s="104">
        <f>[14]Gestão!CB7</f>
        <v>0</v>
      </c>
      <c r="DC15" s="87">
        <v>23</v>
      </c>
      <c r="DD15" s="119" t="s">
        <v>56</v>
      </c>
      <c r="DE15" s="114"/>
      <c r="DF15" s="107">
        <f>[14]Gestão!CD7</f>
        <v>0</v>
      </c>
      <c r="DG15" s="92"/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2"/>
      <c r="DT15" s="92"/>
      <c r="DU15" s="92"/>
      <c r="DV15" s="92"/>
      <c r="DW15" s="92"/>
      <c r="DX15" s="92"/>
      <c r="DY15" s="92"/>
      <c r="DZ15" s="92"/>
      <c r="EA15" s="92"/>
      <c r="EB15" s="92"/>
      <c r="EC15" s="92"/>
      <c r="ED15" s="92"/>
      <c r="EE15" s="92"/>
      <c r="EF15" s="92"/>
      <c r="EG15" s="92"/>
      <c r="EH15" s="92"/>
      <c r="EI15" s="92"/>
      <c r="EJ15" s="92"/>
      <c r="EK15" s="92"/>
      <c r="EL15" s="92"/>
      <c r="EM15" s="92"/>
      <c r="EN15" s="92"/>
      <c r="EO15" s="92"/>
      <c r="EP15" s="92"/>
      <c r="EQ15" s="92"/>
      <c r="ER15" s="92"/>
      <c r="ES15" s="92"/>
      <c r="ET15" s="92"/>
      <c r="EU15" s="92"/>
      <c r="EV15" s="92"/>
      <c r="EW15" s="92"/>
      <c r="EX15" s="92"/>
      <c r="EY15" s="92"/>
      <c r="EZ15" s="92"/>
      <c r="FA15" s="92"/>
      <c r="FB15" s="92"/>
      <c r="FC15" s="92"/>
      <c r="FD15" s="92"/>
      <c r="FE15" s="92"/>
      <c r="FF15" s="92"/>
      <c r="FG15" s="92"/>
      <c r="FH15" s="92"/>
      <c r="FI15" s="92"/>
      <c r="FJ15" s="92"/>
      <c r="FK15" s="92"/>
      <c r="FL15" s="92"/>
      <c r="FM15" s="92"/>
      <c r="FN15" s="92"/>
      <c r="FO15" s="92"/>
      <c r="FP15" s="92"/>
      <c r="FQ15" s="92"/>
      <c r="FR15" s="92"/>
      <c r="FS15" s="92"/>
      <c r="FT15" s="92"/>
      <c r="FU15" s="92"/>
      <c r="FV15" s="92"/>
      <c r="FW15" s="92"/>
      <c r="FX15" s="92"/>
      <c r="FY15" s="92"/>
      <c r="FZ15" s="92"/>
      <c r="GA15" s="92"/>
      <c r="GB15" s="92"/>
      <c r="GC15" s="92"/>
    </row>
    <row r="16" spans="1:185" s="66" customFormat="1" x14ac:dyDescent="0.15"/>
    <row r="17" s="66" customFormat="1" x14ac:dyDescent="0.15"/>
    <row r="18" s="66" customFormat="1" x14ac:dyDescent="0.15"/>
    <row r="19" s="66" customFormat="1" x14ac:dyDescent="0.15"/>
    <row r="20" s="66" customFormat="1" x14ac:dyDescent="0.15"/>
    <row r="21" s="66" customFormat="1" x14ac:dyDescent="0.15"/>
    <row r="22" s="66" customFormat="1" x14ac:dyDescent="0.15"/>
    <row r="23" s="66" customFormat="1" x14ac:dyDescent="0.15"/>
    <row r="24" s="66" customFormat="1" x14ac:dyDescent="0.15"/>
    <row r="25" s="66" customFormat="1" x14ac:dyDescent="0.15"/>
    <row r="26" s="66" customFormat="1" x14ac:dyDescent="0.15"/>
    <row r="27" s="66" customFormat="1" x14ac:dyDescent="0.15"/>
    <row r="28" s="66" customFormat="1" x14ac:dyDescent="0.15"/>
    <row r="29" s="66" customFormat="1" x14ac:dyDescent="0.15"/>
    <row r="30" s="66" customFormat="1" x14ac:dyDescent="0.15"/>
    <row r="31" s="66" customFormat="1" x14ac:dyDescent="0.15"/>
    <row r="32" s="66" customFormat="1" x14ac:dyDescent="0.15"/>
    <row r="33" s="66" customFormat="1" x14ac:dyDescent="0.15"/>
    <row r="34" s="66" customFormat="1" x14ac:dyDescent="0.15"/>
    <row r="35" s="66" customFormat="1" x14ac:dyDescent="0.15"/>
    <row r="36" s="66" customFormat="1" x14ac:dyDescent="0.15"/>
    <row r="37" s="66" customFormat="1" x14ac:dyDescent="0.15"/>
    <row r="38" s="66" customFormat="1" x14ac:dyDescent="0.15"/>
    <row r="39" s="66" customFormat="1" x14ac:dyDescent="0.15"/>
    <row r="40" s="66" customFormat="1" x14ac:dyDescent="0.15"/>
    <row r="41" s="66" customFormat="1" x14ac:dyDescent="0.15"/>
    <row r="42" s="66" customFormat="1" x14ac:dyDescent="0.15"/>
    <row r="43" s="66" customFormat="1" x14ac:dyDescent="0.15"/>
    <row r="44" s="66" customFormat="1" x14ac:dyDescent="0.15"/>
    <row r="45" s="66" customFormat="1" x14ac:dyDescent="0.15"/>
    <row r="46" s="66" customFormat="1" x14ac:dyDescent="0.15"/>
    <row r="47" s="66" customFormat="1" x14ac:dyDescent="0.15"/>
    <row r="48" s="66" customFormat="1" x14ac:dyDescent="0.15"/>
    <row r="49" s="66" customFormat="1" x14ac:dyDescent="0.15"/>
    <row r="50" s="66" customFormat="1" x14ac:dyDescent="0.15"/>
    <row r="51" s="66" customFormat="1" x14ac:dyDescent="0.15"/>
    <row r="52" s="66" customFormat="1" x14ac:dyDescent="0.15"/>
    <row r="53" s="66" customFormat="1" x14ac:dyDescent="0.15"/>
    <row r="54" s="66" customFormat="1" x14ac:dyDescent="0.15"/>
    <row r="55" s="66" customFormat="1" x14ac:dyDescent="0.15"/>
    <row r="56" s="66" customFormat="1" x14ac:dyDescent="0.15"/>
    <row r="57" s="66" customFormat="1" x14ac:dyDescent="0.15"/>
    <row r="58" s="66" customFormat="1" x14ac:dyDescent="0.15"/>
    <row r="59" s="66" customFormat="1" x14ac:dyDescent="0.15"/>
    <row r="60" s="66" customFormat="1" x14ac:dyDescent="0.15"/>
    <row r="61" s="66" customFormat="1" x14ac:dyDescent="0.15"/>
    <row r="62" s="66" customFormat="1" x14ac:dyDescent="0.15"/>
    <row r="63" s="66" customFormat="1" x14ac:dyDescent="0.15"/>
    <row r="64" s="66" customFormat="1" x14ac:dyDescent="0.15"/>
    <row r="65" s="66" customFormat="1" x14ac:dyDescent="0.15"/>
    <row r="66" s="66" customFormat="1" x14ac:dyDescent="0.15"/>
    <row r="67" s="66" customFormat="1" x14ac:dyDescent="0.15"/>
    <row r="68" s="66" customFormat="1" x14ac:dyDescent="0.15"/>
    <row r="69" s="66" customFormat="1" x14ac:dyDescent="0.15"/>
    <row r="70" s="66" customFormat="1" x14ac:dyDescent="0.15"/>
    <row r="71" s="66" customFormat="1" x14ac:dyDescent="0.15"/>
    <row r="72" s="66" customFormat="1" x14ac:dyDescent="0.15"/>
    <row r="73" s="66" customFormat="1" x14ac:dyDescent="0.15"/>
    <row r="74" s="66" customFormat="1" x14ac:dyDescent="0.15"/>
    <row r="75" s="66" customFormat="1" x14ac:dyDescent="0.15"/>
    <row r="76" s="66" customFormat="1" x14ac:dyDescent="0.15"/>
    <row r="77" s="66" customFormat="1" x14ac:dyDescent="0.15"/>
    <row r="78" s="66" customFormat="1" x14ac:dyDescent="0.15"/>
    <row r="79" s="66" customFormat="1" x14ac:dyDescent="0.15"/>
    <row r="80" s="66" customFormat="1" x14ac:dyDescent="0.15"/>
    <row r="81" s="66" customFormat="1" x14ac:dyDescent="0.15"/>
    <row r="82" s="66" customFormat="1" x14ac:dyDescent="0.15"/>
    <row r="83" s="66" customFormat="1" x14ac:dyDescent="0.15"/>
    <row r="84" s="66" customFormat="1" x14ac:dyDescent="0.15"/>
    <row r="85" s="66" customFormat="1" x14ac:dyDescent="0.15"/>
    <row r="86" s="66" customFormat="1" x14ac:dyDescent="0.15"/>
    <row r="87" s="66" customFormat="1" x14ac:dyDescent="0.15"/>
    <row r="88" s="66" customFormat="1" x14ac:dyDescent="0.15"/>
    <row r="89" s="66" customFormat="1" x14ac:dyDescent="0.15"/>
    <row r="90" s="66" customFormat="1" x14ac:dyDescent="0.15"/>
    <row r="91" s="66" customFormat="1" x14ac:dyDescent="0.15"/>
    <row r="92" s="66" customFormat="1" x14ac:dyDescent="0.15"/>
    <row r="93" s="66" customFormat="1" x14ac:dyDescent="0.15"/>
    <row r="94" s="66" customFormat="1" x14ac:dyDescent="0.15"/>
    <row r="95" s="66" customFormat="1" x14ac:dyDescent="0.15"/>
    <row r="96" s="66" customFormat="1" x14ac:dyDescent="0.15"/>
    <row r="97" s="66" customFormat="1" x14ac:dyDescent="0.15"/>
    <row r="98" s="66" customFormat="1" x14ac:dyDescent="0.15"/>
    <row r="99" s="66" customFormat="1" x14ac:dyDescent="0.15"/>
    <row r="100" s="66" customFormat="1" x14ac:dyDescent="0.15"/>
    <row r="101" s="66" customFormat="1" x14ac:dyDescent="0.15"/>
    <row r="102" s="66" customFormat="1" x14ac:dyDescent="0.15"/>
    <row r="103" s="66" customFormat="1" x14ac:dyDescent="0.15"/>
    <row r="104" s="66" customFormat="1" x14ac:dyDescent="0.15"/>
    <row r="105" s="66" customFormat="1" x14ac:dyDescent="0.15"/>
    <row r="106" s="66" customFormat="1" x14ac:dyDescent="0.15"/>
    <row r="107" s="66" customFormat="1" x14ac:dyDescent="0.15"/>
    <row r="108" s="66" customFormat="1" x14ac:dyDescent="0.15"/>
    <row r="109" s="66" customFormat="1" x14ac:dyDescent="0.15"/>
    <row r="110" s="66" customFormat="1" x14ac:dyDescent="0.15"/>
    <row r="111" s="66" customFormat="1" x14ac:dyDescent="0.15"/>
    <row r="112" s="66" customFormat="1" x14ac:dyDescent="0.15"/>
    <row r="113" s="66" customFormat="1" x14ac:dyDescent="0.15"/>
    <row r="114" s="66" customFormat="1" x14ac:dyDescent="0.15"/>
    <row r="115" s="66" customFormat="1" x14ac:dyDescent="0.15"/>
    <row r="116" s="66" customFormat="1" x14ac:dyDescent="0.15"/>
    <row r="117" s="66" customFormat="1" x14ac:dyDescent="0.15"/>
    <row r="118" s="66" customFormat="1" x14ac:dyDescent="0.15"/>
    <row r="119" s="66" customFormat="1" x14ac:dyDescent="0.15"/>
    <row r="120" s="66" customFormat="1" x14ac:dyDescent="0.15"/>
    <row r="121" s="66" customFormat="1" x14ac:dyDescent="0.15"/>
    <row r="122" s="66" customFormat="1" x14ac:dyDescent="0.15"/>
    <row r="123" s="66" customFormat="1" x14ac:dyDescent="0.15"/>
    <row r="124" s="66" customFormat="1" x14ac:dyDescent="0.15"/>
    <row r="125" s="66" customFormat="1" x14ac:dyDescent="0.15"/>
    <row r="126" s="66" customFormat="1" x14ac:dyDescent="0.15"/>
    <row r="127" s="66" customFormat="1" x14ac:dyDescent="0.15"/>
    <row r="128" s="66" customFormat="1" x14ac:dyDescent="0.15"/>
    <row r="129" s="66" customFormat="1" x14ac:dyDescent="0.15"/>
    <row r="130" s="66" customFormat="1" x14ac:dyDescent="0.15"/>
    <row r="131" s="66" customFormat="1" x14ac:dyDescent="0.15"/>
    <row r="132" s="66" customFormat="1" x14ac:dyDescent="0.15"/>
    <row r="133" s="66" customFormat="1" x14ac:dyDescent="0.15"/>
    <row r="134" s="66" customFormat="1" x14ac:dyDescent="0.15"/>
    <row r="135" s="66" customFormat="1" x14ac:dyDescent="0.15"/>
    <row r="136" s="66" customFormat="1" x14ac:dyDescent="0.15"/>
    <row r="137" s="66" customFormat="1" x14ac:dyDescent="0.15"/>
    <row r="138" s="66" customFormat="1" x14ac:dyDescent="0.15"/>
    <row r="139" s="66" customFormat="1" x14ac:dyDescent="0.15"/>
    <row r="140" s="66" customFormat="1" x14ac:dyDescent="0.15"/>
    <row r="141" s="66" customFormat="1" x14ac:dyDescent="0.15"/>
    <row r="142" s="66" customFormat="1" x14ac:dyDescent="0.15"/>
    <row r="143" s="66" customFormat="1" x14ac:dyDescent="0.15"/>
    <row r="144" s="66" customFormat="1" x14ac:dyDescent="0.15"/>
    <row r="145" s="66" customFormat="1" x14ac:dyDescent="0.15"/>
    <row r="146" s="66" customFormat="1" x14ac:dyDescent="0.15"/>
    <row r="147" s="66" customFormat="1" x14ac:dyDescent="0.15"/>
    <row r="148" s="66" customFormat="1" x14ac:dyDescent="0.15"/>
    <row r="149" s="66" customFormat="1" x14ac:dyDescent="0.15"/>
    <row r="150" s="66" customFormat="1" x14ac:dyDescent="0.15"/>
    <row r="151" s="66" customFormat="1" x14ac:dyDescent="0.15"/>
    <row r="152" s="66" customFormat="1" x14ac:dyDescent="0.15"/>
    <row r="153" s="66" customFormat="1" x14ac:dyDescent="0.15"/>
    <row r="154" s="66" customFormat="1" x14ac:dyDescent="0.15"/>
    <row r="155" s="66" customFormat="1" x14ac:dyDescent="0.15"/>
    <row r="156" s="66" customFormat="1" x14ac:dyDescent="0.15"/>
    <row r="157" s="66" customFormat="1" x14ac:dyDescent="0.15"/>
    <row r="158" s="66" customFormat="1" x14ac:dyDescent="0.15"/>
    <row r="159" s="66" customFormat="1" x14ac:dyDescent="0.15"/>
    <row r="160" s="66" customFormat="1" x14ac:dyDescent="0.15"/>
    <row r="161" s="66" customFormat="1" x14ac:dyDescent="0.15"/>
    <row r="162" s="66" customFormat="1" x14ac:dyDescent="0.15"/>
    <row r="163" s="66" customFormat="1" x14ac:dyDescent="0.15"/>
    <row r="164" s="66" customFormat="1" x14ac:dyDescent="0.15"/>
    <row r="165" s="66" customFormat="1" x14ac:dyDescent="0.15"/>
    <row r="166" s="66" customFormat="1" x14ac:dyDescent="0.15"/>
    <row r="167" s="66" customFormat="1" x14ac:dyDescent="0.15"/>
    <row r="168" s="66" customFormat="1" x14ac:dyDescent="0.15"/>
    <row r="169" s="66" customFormat="1" x14ac:dyDescent="0.15"/>
    <row r="170" s="66" customFormat="1" x14ac:dyDescent="0.15"/>
    <row r="171" s="66" customFormat="1" x14ac:dyDescent="0.15"/>
    <row r="172" s="66" customFormat="1" x14ac:dyDescent="0.15"/>
    <row r="173" s="66" customFormat="1" x14ac:dyDescent="0.15"/>
    <row r="174" s="66" customFormat="1" x14ac:dyDescent="0.15"/>
    <row r="175" s="66" customFormat="1" x14ac:dyDescent="0.15"/>
    <row r="176" s="66" customFormat="1" x14ac:dyDescent="0.15"/>
    <row r="177" s="66" customFormat="1" x14ac:dyDescent="0.15"/>
    <row r="178" s="66" customFormat="1" x14ac:dyDescent="0.15"/>
    <row r="179" s="66" customFormat="1" x14ac:dyDescent="0.15"/>
    <row r="180" s="66" customFormat="1" x14ac:dyDescent="0.15"/>
    <row r="181" s="66" customFormat="1" x14ac:dyDescent="0.15"/>
    <row r="182" s="66" customFormat="1" x14ac:dyDescent="0.15"/>
    <row r="183" s="66" customFormat="1" x14ac:dyDescent="0.15"/>
    <row r="184" s="66" customFormat="1" x14ac:dyDescent="0.15"/>
    <row r="185" s="66" customFormat="1" x14ac:dyDescent="0.15"/>
    <row r="186" s="66" customFormat="1" x14ac:dyDescent="0.15"/>
    <row r="187" s="66" customFormat="1" x14ac:dyDescent="0.15"/>
    <row r="188" s="66" customFormat="1" x14ac:dyDescent="0.15"/>
    <row r="189" s="66" customFormat="1" x14ac:dyDescent="0.15"/>
    <row r="190" s="66" customFormat="1" x14ac:dyDescent="0.15"/>
    <row r="191" s="66" customFormat="1" x14ac:dyDescent="0.15"/>
    <row r="192" s="66" customFormat="1" x14ac:dyDescent="0.15"/>
    <row r="193" s="66" customFormat="1" x14ac:dyDescent="0.15"/>
    <row r="194" s="66" customFormat="1" x14ac:dyDescent="0.15"/>
    <row r="195" s="66" customFormat="1" x14ac:dyDescent="0.15"/>
    <row r="196" s="66" customFormat="1" x14ac:dyDescent="0.15"/>
    <row r="197" s="66" customFormat="1" x14ac:dyDescent="0.15"/>
    <row r="198" s="66" customFormat="1" x14ac:dyDescent="0.15"/>
    <row r="199" s="66" customFormat="1" x14ac:dyDescent="0.15"/>
    <row r="200" s="66" customFormat="1" x14ac:dyDescent="0.15"/>
    <row r="201" s="66" customFormat="1" x14ac:dyDescent="0.15"/>
    <row r="202" s="66" customFormat="1" x14ac:dyDescent="0.15"/>
    <row r="203" s="66" customFormat="1" x14ac:dyDescent="0.15"/>
    <row r="204" s="66" customFormat="1" x14ac:dyDescent="0.15"/>
    <row r="205" s="66" customFormat="1" x14ac:dyDescent="0.15"/>
    <row r="206" s="66" customFormat="1" x14ac:dyDescent="0.15"/>
  </sheetData>
  <mergeCells count="13">
    <mergeCell ref="CF1:CI1"/>
    <mergeCell ref="AU1:BE1"/>
    <mergeCell ref="BU1:BZ1"/>
    <mergeCell ref="CP1:CU1"/>
    <mergeCell ref="CW1:DF1"/>
    <mergeCell ref="CI2:CK2"/>
    <mergeCell ref="BJ1:BP1"/>
    <mergeCell ref="B1:H1"/>
    <mergeCell ref="I1:O1"/>
    <mergeCell ref="P1:V1"/>
    <mergeCell ref="W1:AC1"/>
    <mergeCell ref="AD1:AJ1"/>
    <mergeCell ref="AK1:AT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39"/>
  <sheetViews>
    <sheetView workbookViewId="0">
      <selection activeCell="A3" sqref="A3"/>
    </sheetView>
  </sheetViews>
  <sheetFormatPr defaultRowHeight="15" x14ac:dyDescent="0.25"/>
  <cols>
    <col min="1" max="1" width="48.7109375" customWidth="1"/>
    <col min="2" max="2" width="13.28515625" customWidth="1"/>
    <col min="3" max="3" width="13.42578125" customWidth="1"/>
    <col min="4" max="4" width="13.42578125" style="6" customWidth="1"/>
    <col min="7" max="7" width="15" customWidth="1"/>
    <col min="8" max="8" width="15" style="6" customWidth="1"/>
    <col min="9" max="9" width="13.85546875" customWidth="1"/>
    <col min="10" max="10" width="11.85546875" customWidth="1"/>
    <col min="11" max="11" width="11.85546875" style="6" customWidth="1"/>
    <col min="14" max="14" width="9.140625" style="6"/>
    <col min="15" max="15" width="13.85546875" style="6" customWidth="1"/>
    <col min="16" max="16" width="12" customWidth="1"/>
    <col min="17" max="17" width="13.42578125" customWidth="1"/>
    <col min="18" max="18" width="13.42578125" style="6" customWidth="1"/>
    <col min="21" max="21" width="15.7109375" customWidth="1"/>
    <col min="22" max="22" width="11.28515625" customWidth="1"/>
    <col min="23" max="23" width="14.140625" customWidth="1"/>
    <col min="27" max="27" width="11.5703125" style="6" customWidth="1"/>
    <col min="28" max="29" width="12.42578125" style="6" customWidth="1"/>
    <col min="30" max="31" width="9.140625" style="6"/>
    <col min="33" max="33" width="15.85546875" customWidth="1"/>
    <col min="34" max="34" width="16.5703125" customWidth="1"/>
    <col min="35" max="35" width="11.85546875" customWidth="1"/>
    <col min="36" max="36" width="14" customWidth="1"/>
    <col min="41" max="41" width="10.28515625" customWidth="1"/>
    <col min="42" max="42" width="14" customWidth="1"/>
    <col min="43" max="43" width="14" style="6" customWidth="1"/>
    <col min="44" max="44" width="9.5703125" customWidth="1"/>
    <col min="45" max="45" width="9.85546875" customWidth="1"/>
    <col min="53" max="53" width="9.140625" style="6"/>
    <col min="54" max="54" width="11.140625" style="6" customWidth="1"/>
    <col min="55" max="56" width="12.85546875" style="6" customWidth="1"/>
    <col min="57" max="57" width="9.140625" style="6"/>
    <col min="59" max="59" width="16" customWidth="1"/>
    <col min="60" max="60" width="12.42578125" customWidth="1"/>
    <col min="61" max="61" width="11.42578125" customWidth="1"/>
    <col min="62" max="62" width="13.42578125" customWidth="1"/>
    <col min="66" max="66" width="12.7109375" style="6" customWidth="1"/>
    <col min="67" max="67" width="12" style="6" customWidth="1"/>
    <col min="68" max="70" width="9.140625" style="6"/>
    <col min="83" max="83" width="14.85546875" customWidth="1"/>
    <col min="84" max="84" width="11.28515625" customWidth="1"/>
    <col min="85" max="85" width="13.28515625" customWidth="1"/>
    <col min="90" max="90" width="12" customWidth="1"/>
    <col min="91" max="91" width="13" customWidth="1"/>
    <col min="92" max="92" width="13" style="6" customWidth="1"/>
    <col min="100" max="100" width="20.85546875" customWidth="1"/>
    <col min="101" max="101" width="17.5703125" customWidth="1"/>
    <col min="102" max="102" width="13.85546875" customWidth="1"/>
    <col min="103" max="103" width="14.42578125" customWidth="1"/>
    <col min="106" max="106" width="17.42578125" customWidth="1"/>
  </cols>
  <sheetData>
    <row r="1" spans="1:181" x14ac:dyDescent="0.25">
      <c r="A1" s="207" t="s">
        <v>16</v>
      </c>
      <c r="B1" s="178"/>
      <c r="C1" s="178"/>
      <c r="D1" s="178"/>
      <c r="E1" s="178"/>
      <c r="F1" s="178"/>
      <c r="G1" s="50" t="s">
        <v>130</v>
      </c>
      <c r="H1" s="51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3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</row>
    <row r="2" spans="1:181" ht="15" customHeight="1" x14ac:dyDescent="0.25">
      <c r="A2" s="331"/>
      <c r="B2" s="134" t="s">
        <v>25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6"/>
      <c r="AA2" s="187"/>
      <c r="AB2" s="187"/>
      <c r="AC2" s="187"/>
      <c r="AD2" s="187"/>
      <c r="AE2" s="187"/>
      <c r="AF2" s="134" t="s">
        <v>131</v>
      </c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6"/>
      <c r="BA2" s="206"/>
      <c r="BB2" s="263" t="s">
        <v>132</v>
      </c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64"/>
      <c r="BP2" s="264"/>
      <c r="BQ2" s="264"/>
      <c r="BR2" s="264"/>
      <c r="BS2" s="264"/>
      <c r="BT2" s="264"/>
      <c r="BU2" s="264"/>
      <c r="BV2" s="264"/>
      <c r="BW2" s="264"/>
      <c r="BX2" s="264"/>
      <c r="BY2" s="264"/>
      <c r="BZ2" s="264"/>
      <c r="CA2" s="264"/>
      <c r="CB2" s="264"/>
      <c r="CC2" s="264"/>
      <c r="CD2" s="265"/>
      <c r="CE2" s="168" t="s">
        <v>133</v>
      </c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71" t="s">
        <v>21</v>
      </c>
      <c r="CY2" s="157" t="s">
        <v>22</v>
      </c>
      <c r="CZ2" s="157" t="s">
        <v>23</v>
      </c>
      <c r="DA2" s="170" t="s">
        <v>24</v>
      </c>
      <c r="DB2" s="195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</row>
    <row r="3" spans="1:181" ht="15" customHeight="1" x14ac:dyDescent="0.25">
      <c r="A3" s="331"/>
      <c r="B3" s="211" t="s">
        <v>165</v>
      </c>
      <c r="C3" s="212"/>
      <c r="D3" s="212"/>
      <c r="E3" s="212"/>
      <c r="F3" s="212"/>
      <c r="G3" s="213"/>
      <c r="H3" s="165" t="s">
        <v>134</v>
      </c>
      <c r="I3" s="214" t="s">
        <v>166</v>
      </c>
      <c r="J3" s="215"/>
      <c r="K3" s="215"/>
      <c r="L3" s="215"/>
      <c r="M3" s="216"/>
      <c r="N3" s="220"/>
      <c r="O3" s="251"/>
      <c r="P3" s="221" t="s">
        <v>169</v>
      </c>
      <c r="Q3" s="221"/>
      <c r="R3" s="221"/>
      <c r="S3" s="221"/>
      <c r="T3" s="221"/>
      <c r="U3" s="222"/>
      <c r="V3" s="44" t="s">
        <v>170</v>
      </c>
      <c r="W3" s="221"/>
      <c r="X3" s="221"/>
      <c r="Y3" s="221"/>
      <c r="Z3" s="222"/>
      <c r="AA3" s="252" t="s">
        <v>138</v>
      </c>
      <c r="AB3" s="253"/>
      <c r="AC3" s="253"/>
      <c r="AD3" s="253"/>
      <c r="AE3" s="253"/>
      <c r="AF3" s="254"/>
      <c r="AG3" s="157" t="s">
        <v>139</v>
      </c>
      <c r="AH3" s="167" t="s">
        <v>140</v>
      </c>
      <c r="AI3" s="157" t="s">
        <v>21</v>
      </c>
      <c r="AJ3" s="157" t="s">
        <v>22</v>
      </c>
      <c r="AK3" s="157" t="s">
        <v>23</v>
      </c>
      <c r="AL3" s="157" t="s">
        <v>24</v>
      </c>
      <c r="AM3" s="167" t="s">
        <v>141</v>
      </c>
      <c r="AN3" s="256" t="s">
        <v>173</v>
      </c>
      <c r="AO3" s="257"/>
      <c r="AP3" s="257"/>
      <c r="AQ3" s="257"/>
      <c r="AR3" s="257"/>
      <c r="AS3" s="258"/>
      <c r="AT3" s="157" t="s">
        <v>142</v>
      </c>
      <c r="AU3" s="163" t="s">
        <v>136</v>
      </c>
      <c r="AV3" s="157" t="s">
        <v>21</v>
      </c>
      <c r="AW3" s="157" t="s">
        <v>22</v>
      </c>
      <c r="AX3" s="157" t="s">
        <v>23</v>
      </c>
      <c r="AY3" s="157" t="s">
        <v>24</v>
      </c>
      <c r="AZ3" s="167" t="s">
        <v>143</v>
      </c>
      <c r="BA3" s="134" t="s">
        <v>138</v>
      </c>
      <c r="BB3" s="135"/>
      <c r="BC3" s="135"/>
      <c r="BD3" s="135"/>
      <c r="BE3" s="135"/>
      <c r="BF3" s="136"/>
      <c r="BG3" s="157" t="s">
        <v>139</v>
      </c>
      <c r="BH3" s="167" t="s">
        <v>144</v>
      </c>
      <c r="BI3" s="157" t="s">
        <v>21</v>
      </c>
      <c r="BJ3" s="157" t="s">
        <v>22</v>
      </c>
      <c r="BK3" s="157" t="s">
        <v>23</v>
      </c>
      <c r="BL3" s="157" t="s">
        <v>24</v>
      </c>
      <c r="BM3" s="167" t="s">
        <v>145</v>
      </c>
      <c r="BN3" s="134" t="s">
        <v>146</v>
      </c>
      <c r="BO3" s="135"/>
      <c r="BP3" s="135"/>
      <c r="BQ3" s="135"/>
      <c r="BR3" s="135"/>
      <c r="BS3" s="135"/>
      <c r="BT3" s="157" t="s">
        <v>21</v>
      </c>
      <c r="BU3" s="157" t="s">
        <v>22</v>
      </c>
      <c r="BV3" s="157" t="s">
        <v>23</v>
      </c>
      <c r="BW3" s="157" t="s">
        <v>24</v>
      </c>
      <c r="BX3" s="157" t="s">
        <v>142</v>
      </c>
      <c r="BY3" s="163" t="s">
        <v>136</v>
      </c>
      <c r="BZ3" s="157" t="s">
        <v>21</v>
      </c>
      <c r="CA3" s="157" t="s">
        <v>22</v>
      </c>
      <c r="CB3" s="157" t="s">
        <v>23</v>
      </c>
      <c r="CC3" s="157" t="s">
        <v>24</v>
      </c>
      <c r="CD3" s="167" t="s">
        <v>143</v>
      </c>
      <c r="CE3" s="260" t="s">
        <v>138</v>
      </c>
      <c r="CF3" s="261"/>
      <c r="CG3" s="261"/>
      <c r="CH3" s="261"/>
      <c r="CI3" s="262"/>
      <c r="CJ3" s="157" t="s">
        <v>139</v>
      </c>
      <c r="CK3" s="167" t="s">
        <v>147</v>
      </c>
      <c r="CL3" s="44" t="s">
        <v>146</v>
      </c>
      <c r="CM3" s="221"/>
      <c r="CN3" s="221"/>
      <c r="CO3" s="221"/>
      <c r="CP3" s="221"/>
      <c r="CQ3" s="221"/>
      <c r="CR3" s="157" t="s">
        <v>21</v>
      </c>
      <c r="CS3" s="157" t="s">
        <v>22</v>
      </c>
      <c r="CT3" s="157" t="s">
        <v>23</v>
      </c>
      <c r="CU3" s="157" t="s">
        <v>24</v>
      </c>
      <c r="CV3" s="157" t="s">
        <v>142</v>
      </c>
      <c r="CW3" s="163" t="s">
        <v>136</v>
      </c>
      <c r="CX3" s="235"/>
      <c r="CY3" s="161"/>
      <c r="CZ3" s="161"/>
      <c r="DA3" s="172"/>
      <c r="DB3" s="50" t="s">
        <v>137</v>
      </c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</row>
    <row r="4" spans="1:181" s="210" customFormat="1" ht="15" customHeight="1" x14ac:dyDescent="0.25">
      <c r="A4" s="208" t="s">
        <v>55</v>
      </c>
      <c r="B4" s="217" t="s">
        <v>21</v>
      </c>
      <c r="C4" s="217" t="s">
        <v>22</v>
      </c>
      <c r="D4" s="217" t="s">
        <v>64</v>
      </c>
      <c r="E4" s="217" t="s">
        <v>23</v>
      </c>
      <c r="F4" s="217" t="s">
        <v>24</v>
      </c>
      <c r="G4" s="218" t="s">
        <v>76</v>
      </c>
      <c r="H4" s="166"/>
      <c r="I4" s="219" t="s">
        <v>21</v>
      </c>
      <c r="J4" s="219" t="s">
        <v>22</v>
      </c>
      <c r="K4" s="219" t="s">
        <v>64</v>
      </c>
      <c r="L4" s="219" t="s">
        <v>23</v>
      </c>
      <c r="M4" s="219" t="s">
        <v>24</v>
      </c>
      <c r="N4" s="219" t="s">
        <v>115</v>
      </c>
      <c r="O4" s="251" t="s">
        <v>135</v>
      </c>
      <c r="P4" s="209" t="s">
        <v>21</v>
      </c>
      <c r="Q4" s="209" t="s">
        <v>22</v>
      </c>
      <c r="R4" s="209" t="s">
        <v>64</v>
      </c>
      <c r="S4" s="209" t="s">
        <v>23</v>
      </c>
      <c r="T4" s="209" t="s">
        <v>24</v>
      </c>
      <c r="U4" s="223" t="s">
        <v>115</v>
      </c>
      <c r="V4" s="225" t="s">
        <v>21</v>
      </c>
      <c r="W4" s="225" t="s">
        <v>22</v>
      </c>
      <c r="X4" s="225" t="s">
        <v>23</v>
      </c>
      <c r="Y4" s="225" t="s">
        <v>24</v>
      </c>
      <c r="Z4" s="237"/>
      <c r="AA4" s="244" t="s">
        <v>21</v>
      </c>
      <c r="AB4" s="244" t="s">
        <v>22</v>
      </c>
      <c r="AC4" s="244" t="s">
        <v>64</v>
      </c>
      <c r="AD4" s="244" t="s">
        <v>23</v>
      </c>
      <c r="AE4" s="244" t="s">
        <v>24</v>
      </c>
      <c r="AF4" s="245" t="s">
        <v>76</v>
      </c>
      <c r="AG4" s="160"/>
      <c r="AH4" s="46"/>
      <c r="AI4" s="158"/>
      <c r="AJ4" s="158"/>
      <c r="AK4" s="158"/>
      <c r="AL4" s="158"/>
      <c r="AM4" s="161"/>
      <c r="AN4" s="259" t="s">
        <v>115</v>
      </c>
      <c r="AO4" s="259" t="s">
        <v>21</v>
      </c>
      <c r="AP4" s="259" t="s">
        <v>22</v>
      </c>
      <c r="AQ4" s="259" t="s">
        <v>64</v>
      </c>
      <c r="AR4" s="259" t="s">
        <v>23</v>
      </c>
      <c r="AS4" s="259" t="s">
        <v>24</v>
      </c>
      <c r="AT4" s="162"/>
      <c r="AU4" s="164"/>
      <c r="AV4" s="158"/>
      <c r="AW4" s="158"/>
      <c r="AX4" s="158"/>
      <c r="AY4" s="158"/>
      <c r="AZ4" s="161"/>
      <c r="BA4" s="225" t="s">
        <v>115</v>
      </c>
      <c r="BB4" s="225" t="s">
        <v>21</v>
      </c>
      <c r="BC4" s="225" t="s">
        <v>22</v>
      </c>
      <c r="BD4" s="225" t="s">
        <v>64</v>
      </c>
      <c r="BE4" s="225" t="s">
        <v>23</v>
      </c>
      <c r="BF4" s="225" t="s">
        <v>24</v>
      </c>
      <c r="BG4" s="162"/>
      <c r="BH4" s="46"/>
      <c r="BI4" s="158"/>
      <c r="BJ4" s="158"/>
      <c r="BK4" s="158"/>
      <c r="BL4" s="158"/>
      <c r="BM4" s="161"/>
      <c r="BN4" s="225" t="s">
        <v>21</v>
      </c>
      <c r="BO4" s="225" t="s">
        <v>22</v>
      </c>
      <c r="BP4" s="180" t="s">
        <v>64</v>
      </c>
      <c r="BQ4" s="225" t="s">
        <v>23</v>
      </c>
      <c r="BR4" s="225" t="s">
        <v>24</v>
      </c>
      <c r="BS4" s="226" t="s">
        <v>76</v>
      </c>
      <c r="BT4" s="158"/>
      <c r="BU4" s="158"/>
      <c r="BV4" s="158"/>
      <c r="BW4" s="158"/>
      <c r="BX4" s="162"/>
      <c r="BY4" s="164"/>
      <c r="BZ4" s="158"/>
      <c r="CA4" s="158"/>
      <c r="CB4" s="158"/>
      <c r="CC4" s="158"/>
      <c r="CD4" s="161"/>
      <c r="CE4" s="207" t="s">
        <v>76</v>
      </c>
      <c r="CF4" s="225" t="s">
        <v>21</v>
      </c>
      <c r="CG4" s="225" t="s">
        <v>22</v>
      </c>
      <c r="CH4" s="225" t="s">
        <v>23</v>
      </c>
      <c r="CI4" s="225" t="s">
        <v>24</v>
      </c>
      <c r="CJ4" s="162"/>
      <c r="CK4" s="46"/>
      <c r="CL4" s="270" t="s">
        <v>21</v>
      </c>
      <c r="CM4" s="270" t="s">
        <v>22</v>
      </c>
      <c r="CN4" s="270" t="s">
        <v>64</v>
      </c>
      <c r="CO4" s="270" t="s">
        <v>23</v>
      </c>
      <c r="CP4" s="270" t="s">
        <v>24</v>
      </c>
      <c r="CQ4" s="271" t="s">
        <v>76</v>
      </c>
      <c r="CR4" s="161"/>
      <c r="CS4" s="161"/>
      <c r="CT4" s="161"/>
      <c r="CU4" s="161"/>
      <c r="CV4" s="162"/>
      <c r="CW4" s="164"/>
      <c r="CX4" s="236"/>
      <c r="CY4" s="224"/>
      <c r="CZ4" s="224"/>
      <c r="DA4" s="234"/>
      <c r="DB4" s="172"/>
    </row>
    <row r="5" spans="1:181" x14ac:dyDescent="0.25">
      <c r="A5" s="197" t="s">
        <v>27</v>
      </c>
      <c r="B5" s="181" t="s">
        <v>163</v>
      </c>
      <c r="C5" s="11">
        <v>1702</v>
      </c>
      <c r="D5" s="59" t="s">
        <v>164</v>
      </c>
      <c r="E5" s="182" t="s">
        <v>29</v>
      </c>
      <c r="F5" s="183" t="s">
        <v>56</v>
      </c>
      <c r="G5" s="186">
        <v>21</v>
      </c>
      <c r="H5" s="186">
        <v>21</v>
      </c>
      <c r="I5" s="181" t="s">
        <v>167</v>
      </c>
      <c r="J5" s="11">
        <v>1702</v>
      </c>
      <c r="K5" s="59" t="s">
        <v>168</v>
      </c>
      <c r="L5" s="182" t="s">
        <v>29</v>
      </c>
      <c r="M5" s="183" t="s">
        <v>56</v>
      </c>
      <c r="N5" s="186">
        <v>350</v>
      </c>
      <c r="O5" s="186">
        <v>350</v>
      </c>
      <c r="P5" s="182"/>
      <c r="Q5" s="11">
        <v>1702</v>
      </c>
      <c r="R5" s="59"/>
      <c r="S5" s="182" t="s">
        <v>29</v>
      </c>
      <c r="T5" s="183" t="s">
        <v>56</v>
      </c>
      <c r="U5" s="184">
        <v>0.334941050375134</v>
      </c>
      <c r="V5" s="181"/>
      <c r="W5" s="182"/>
      <c r="X5" s="182"/>
      <c r="Y5" s="183"/>
      <c r="Z5" s="238">
        <v>0.334941050375134</v>
      </c>
      <c r="AA5" s="246" t="s">
        <v>171</v>
      </c>
      <c r="AB5" s="11">
        <v>1702</v>
      </c>
      <c r="AC5" s="247" t="s">
        <v>172</v>
      </c>
      <c r="AD5" s="247" t="s">
        <v>29</v>
      </c>
      <c r="AE5" s="183" t="s">
        <v>56</v>
      </c>
      <c r="AF5" s="249">
        <v>0</v>
      </c>
      <c r="AG5" s="241">
        <v>0</v>
      </c>
      <c r="AH5" s="184">
        <v>0</v>
      </c>
      <c r="AI5" s="181"/>
      <c r="AJ5" s="182"/>
      <c r="AK5" s="182"/>
      <c r="AL5" s="183"/>
      <c r="AM5" s="184">
        <v>0</v>
      </c>
      <c r="AN5" s="186">
        <v>0</v>
      </c>
      <c r="AO5" s="181" t="s">
        <v>174</v>
      </c>
      <c r="AP5" s="11">
        <v>1702</v>
      </c>
      <c r="AQ5" s="59" t="s">
        <v>175</v>
      </c>
      <c r="AR5" s="182" t="s">
        <v>29</v>
      </c>
      <c r="AS5" s="183" t="s">
        <v>56</v>
      </c>
      <c r="AT5" s="186">
        <v>0</v>
      </c>
      <c r="AU5" s="184">
        <v>0</v>
      </c>
      <c r="AV5" s="181"/>
      <c r="AW5" s="182"/>
      <c r="AX5" s="182"/>
      <c r="AY5" s="183"/>
      <c r="AZ5" s="184">
        <v>0</v>
      </c>
      <c r="BA5" s="6">
        <v>0</v>
      </c>
      <c r="BB5" s="6">
        <v>516</v>
      </c>
      <c r="BC5" s="11">
        <v>1702</v>
      </c>
      <c r="BD5" s="9">
        <v>38</v>
      </c>
      <c r="BE5" s="182" t="s">
        <v>29</v>
      </c>
      <c r="BF5" s="8" t="s">
        <v>56</v>
      </c>
      <c r="BG5" s="186">
        <v>0</v>
      </c>
      <c r="BH5" s="184">
        <v>0</v>
      </c>
      <c r="BI5" s="181"/>
      <c r="BJ5" s="182"/>
      <c r="BK5" s="182"/>
      <c r="BL5" s="183"/>
      <c r="BM5" s="184">
        <v>0</v>
      </c>
      <c r="BN5" s="266">
        <v>517</v>
      </c>
      <c r="BO5" s="11">
        <v>1702</v>
      </c>
      <c r="BP5" s="59" t="s">
        <v>176</v>
      </c>
      <c r="BQ5" s="266">
        <v>2019</v>
      </c>
      <c r="BR5" s="266" t="s">
        <v>56</v>
      </c>
      <c r="BS5" s="186">
        <v>0</v>
      </c>
      <c r="BT5" s="181"/>
      <c r="BU5" s="182"/>
      <c r="BV5" s="182"/>
      <c r="BW5" s="183"/>
      <c r="BX5" s="186">
        <v>0</v>
      </c>
      <c r="BY5" s="184">
        <v>0</v>
      </c>
      <c r="BZ5" s="181"/>
      <c r="CA5" s="182"/>
      <c r="CB5" s="182"/>
      <c r="CC5" s="183"/>
      <c r="CD5" s="184">
        <v>0</v>
      </c>
      <c r="CE5" s="186">
        <v>21</v>
      </c>
      <c r="CF5" s="181" t="s">
        <v>177</v>
      </c>
      <c r="CG5" s="11">
        <v>1702</v>
      </c>
      <c r="CH5" s="182" t="s">
        <v>29</v>
      </c>
      <c r="CI5" s="183" t="s">
        <v>56</v>
      </c>
      <c r="CJ5" s="186">
        <v>21</v>
      </c>
      <c r="CK5" s="184">
        <v>100</v>
      </c>
      <c r="CL5" s="181" t="s">
        <v>178</v>
      </c>
      <c r="CM5" s="11">
        <v>1702</v>
      </c>
      <c r="CN5" s="59" t="s">
        <v>179</v>
      </c>
      <c r="CO5" s="182" t="s">
        <v>29</v>
      </c>
      <c r="CP5" s="183" t="s">
        <v>56</v>
      </c>
      <c r="CQ5" s="186">
        <v>350</v>
      </c>
      <c r="CR5" s="181"/>
      <c r="CS5" s="182"/>
      <c r="CT5" s="182"/>
      <c r="CU5" s="183"/>
      <c r="CV5" s="186">
        <v>350</v>
      </c>
      <c r="CW5" s="184">
        <v>0.334941050375134</v>
      </c>
      <c r="CX5" s="181"/>
      <c r="CY5" s="182"/>
      <c r="CZ5" s="182"/>
      <c r="DA5" s="183"/>
      <c r="DB5" s="184">
        <v>0.334941050375134</v>
      </c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</row>
    <row r="6" spans="1:181" x14ac:dyDescent="0.25">
      <c r="A6" s="197" t="s">
        <v>28</v>
      </c>
      <c r="B6" s="181" t="s">
        <v>163</v>
      </c>
      <c r="C6" s="11">
        <v>1903</v>
      </c>
      <c r="D6" s="59" t="s">
        <v>164</v>
      </c>
      <c r="E6" s="182" t="s">
        <v>29</v>
      </c>
      <c r="F6" s="183" t="s">
        <v>56</v>
      </c>
      <c r="G6" s="186">
        <v>172</v>
      </c>
      <c r="H6" s="186">
        <v>172</v>
      </c>
      <c r="I6" s="181" t="s">
        <v>167</v>
      </c>
      <c r="J6" s="11">
        <v>1903</v>
      </c>
      <c r="K6" s="59" t="s">
        <v>168</v>
      </c>
      <c r="L6" s="182" t="s">
        <v>29</v>
      </c>
      <c r="M6" s="183" t="s">
        <v>56</v>
      </c>
      <c r="N6" s="186">
        <v>5181.5</v>
      </c>
      <c r="O6" s="186">
        <v>5181.5</v>
      </c>
      <c r="P6" s="182" t="s">
        <v>148</v>
      </c>
      <c r="Q6" s="11">
        <v>1903</v>
      </c>
      <c r="R6" s="59"/>
      <c r="S6" s="182" t="s">
        <v>29</v>
      </c>
      <c r="T6" s="183" t="s">
        <v>56</v>
      </c>
      <c r="U6" s="184">
        <v>0.57724615206367036</v>
      </c>
      <c r="V6" s="181" t="s">
        <v>149</v>
      </c>
      <c r="W6" s="182">
        <v>0</v>
      </c>
      <c r="X6" s="182" t="s">
        <v>29</v>
      </c>
      <c r="Y6" s="183" t="s">
        <v>30</v>
      </c>
      <c r="Z6" s="238">
        <v>0.57724615206367036</v>
      </c>
      <c r="AA6" s="246" t="s">
        <v>171</v>
      </c>
      <c r="AB6" s="11">
        <v>1903</v>
      </c>
      <c r="AC6" s="247" t="s">
        <v>172</v>
      </c>
      <c r="AD6" s="247" t="s">
        <v>29</v>
      </c>
      <c r="AE6" s="183" t="s">
        <v>56</v>
      </c>
      <c r="AF6" s="249">
        <v>0</v>
      </c>
      <c r="AG6" s="241">
        <v>0</v>
      </c>
      <c r="AH6" s="184">
        <v>0</v>
      </c>
      <c r="AI6" s="181" t="s">
        <v>151</v>
      </c>
      <c r="AJ6" s="182">
        <v>0</v>
      </c>
      <c r="AK6" s="182" t="s">
        <v>29</v>
      </c>
      <c r="AL6" s="183" t="s">
        <v>30</v>
      </c>
      <c r="AM6" s="184">
        <v>0</v>
      </c>
      <c r="AN6" s="186">
        <v>0</v>
      </c>
      <c r="AO6" s="181" t="s">
        <v>174</v>
      </c>
      <c r="AP6" s="11">
        <v>1903</v>
      </c>
      <c r="AQ6" s="59" t="s">
        <v>175</v>
      </c>
      <c r="AR6" s="182" t="s">
        <v>29</v>
      </c>
      <c r="AS6" s="183" t="s">
        <v>56</v>
      </c>
      <c r="AT6" s="186">
        <v>0</v>
      </c>
      <c r="AU6" s="184">
        <v>0</v>
      </c>
      <c r="AV6" s="181" t="s">
        <v>153</v>
      </c>
      <c r="AW6" s="182">
        <v>0</v>
      </c>
      <c r="AX6" s="182" t="s">
        <v>29</v>
      </c>
      <c r="AY6" s="183" t="s">
        <v>30</v>
      </c>
      <c r="AZ6" s="184">
        <v>0</v>
      </c>
      <c r="BA6" s="6">
        <v>0</v>
      </c>
      <c r="BB6" s="6">
        <v>516</v>
      </c>
      <c r="BC6" s="11">
        <v>1903</v>
      </c>
      <c r="BD6" s="9">
        <v>38</v>
      </c>
      <c r="BE6" s="182" t="s">
        <v>29</v>
      </c>
      <c r="BF6" s="8" t="s">
        <v>56</v>
      </c>
      <c r="BG6" s="186">
        <v>0</v>
      </c>
      <c r="BH6" s="184">
        <v>0</v>
      </c>
      <c r="BI6" s="181" t="s">
        <v>155</v>
      </c>
      <c r="BJ6" s="182">
        <v>0</v>
      </c>
      <c r="BK6" s="182" t="s">
        <v>29</v>
      </c>
      <c r="BL6" s="183" t="s">
        <v>30</v>
      </c>
      <c r="BM6" s="184">
        <v>0</v>
      </c>
      <c r="BN6" s="266">
        <v>517</v>
      </c>
      <c r="BO6" s="11">
        <v>1903</v>
      </c>
      <c r="BP6" s="59" t="s">
        <v>176</v>
      </c>
      <c r="BQ6" s="266">
        <v>2019</v>
      </c>
      <c r="BR6" s="266" t="s">
        <v>56</v>
      </c>
      <c r="BS6" s="186">
        <v>0</v>
      </c>
      <c r="BT6" s="181" t="s">
        <v>156</v>
      </c>
      <c r="BU6" s="182">
        <v>0</v>
      </c>
      <c r="BV6" s="182" t="s">
        <v>29</v>
      </c>
      <c r="BW6" s="183" t="s">
        <v>30</v>
      </c>
      <c r="BX6" s="186">
        <v>0</v>
      </c>
      <c r="BY6" s="184">
        <v>0</v>
      </c>
      <c r="BZ6" s="181" t="s">
        <v>157</v>
      </c>
      <c r="CA6" s="182">
        <v>0</v>
      </c>
      <c r="CB6" s="182" t="s">
        <v>29</v>
      </c>
      <c r="CC6" s="183" t="s">
        <v>30</v>
      </c>
      <c r="CD6" s="184">
        <v>0</v>
      </c>
      <c r="CE6" s="186">
        <v>172</v>
      </c>
      <c r="CF6" s="181" t="s">
        <v>177</v>
      </c>
      <c r="CG6" s="11">
        <v>1903</v>
      </c>
      <c r="CH6" s="182" t="s">
        <v>29</v>
      </c>
      <c r="CI6" s="183" t="s">
        <v>56</v>
      </c>
      <c r="CJ6" s="186">
        <v>172</v>
      </c>
      <c r="CK6" s="184">
        <v>100</v>
      </c>
      <c r="CL6" s="181" t="s">
        <v>178</v>
      </c>
      <c r="CM6" s="11">
        <v>1903</v>
      </c>
      <c r="CN6" s="59" t="s">
        <v>179</v>
      </c>
      <c r="CO6" s="182" t="s">
        <v>29</v>
      </c>
      <c r="CP6" s="183" t="s">
        <v>56</v>
      </c>
      <c r="CQ6" s="186">
        <v>5181.5</v>
      </c>
      <c r="CR6" s="181" t="s">
        <v>159</v>
      </c>
      <c r="CS6" s="182">
        <v>0</v>
      </c>
      <c r="CT6" s="182" t="s">
        <v>29</v>
      </c>
      <c r="CU6" s="183" t="s">
        <v>30</v>
      </c>
      <c r="CV6" s="186">
        <v>5181.5</v>
      </c>
      <c r="CW6" s="184">
        <v>0.57724615206367036</v>
      </c>
      <c r="CX6" s="181" t="s">
        <v>159</v>
      </c>
      <c r="CY6" s="182">
        <v>0</v>
      </c>
      <c r="CZ6" s="182" t="s">
        <v>29</v>
      </c>
      <c r="DA6" s="183" t="s">
        <v>30</v>
      </c>
      <c r="DB6" s="184">
        <v>0.57724615206367036</v>
      </c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</row>
    <row r="7" spans="1:181" x14ac:dyDescent="0.25">
      <c r="A7" s="197" t="s">
        <v>36</v>
      </c>
      <c r="B7" s="181" t="s">
        <v>163</v>
      </c>
      <c r="C7" s="11">
        <v>2406</v>
      </c>
      <c r="D7" s="59" t="s">
        <v>164</v>
      </c>
      <c r="E7" s="182" t="s">
        <v>29</v>
      </c>
      <c r="F7" s="183" t="s">
        <v>56</v>
      </c>
      <c r="G7" s="186">
        <v>842</v>
      </c>
      <c r="H7" s="186">
        <v>842</v>
      </c>
      <c r="I7" s="181" t="s">
        <v>167</v>
      </c>
      <c r="J7" s="11">
        <v>2406</v>
      </c>
      <c r="K7" s="59" t="s">
        <v>168</v>
      </c>
      <c r="L7" s="182" t="s">
        <v>29</v>
      </c>
      <c r="M7" s="183" t="s">
        <v>56</v>
      </c>
      <c r="N7" s="186">
        <v>11500.710000000025</v>
      </c>
      <c r="O7" s="186">
        <v>11500.710000000025</v>
      </c>
      <c r="P7" s="182" t="s">
        <v>148</v>
      </c>
      <c r="Q7" s="11">
        <v>2406</v>
      </c>
      <c r="R7" s="59"/>
      <c r="S7" s="182" t="s">
        <v>29</v>
      </c>
      <c r="T7" s="183" t="s">
        <v>56</v>
      </c>
      <c r="U7" s="184">
        <v>0.78586393230234519</v>
      </c>
      <c r="V7" s="181" t="s">
        <v>149</v>
      </c>
      <c r="W7" s="182">
        <v>0</v>
      </c>
      <c r="X7" s="182" t="s">
        <v>29</v>
      </c>
      <c r="Y7" s="183" t="s">
        <v>37</v>
      </c>
      <c r="Z7" s="238">
        <v>0.78586393230234519</v>
      </c>
      <c r="AA7" s="246" t="s">
        <v>171</v>
      </c>
      <c r="AB7" s="11">
        <v>2406</v>
      </c>
      <c r="AC7" s="247" t="s">
        <v>172</v>
      </c>
      <c r="AD7" s="247" t="s">
        <v>29</v>
      </c>
      <c r="AE7" s="183" t="s">
        <v>56</v>
      </c>
      <c r="AF7" s="249">
        <v>0</v>
      </c>
      <c r="AG7" s="241">
        <v>0</v>
      </c>
      <c r="AH7" s="184">
        <v>0</v>
      </c>
      <c r="AI7" s="181" t="s">
        <v>151</v>
      </c>
      <c r="AJ7" s="182">
        <v>0</v>
      </c>
      <c r="AK7" s="182" t="s">
        <v>29</v>
      </c>
      <c r="AL7" s="183" t="s">
        <v>37</v>
      </c>
      <c r="AM7" s="184">
        <v>0</v>
      </c>
      <c r="AN7" s="186">
        <v>0</v>
      </c>
      <c r="AO7" s="181" t="s">
        <v>174</v>
      </c>
      <c r="AP7" s="11">
        <v>2406</v>
      </c>
      <c r="AQ7" s="59" t="s">
        <v>175</v>
      </c>
      <c r="AR7" s="182" t="s">
        <v>29</v>
      </c>
      <c r="AS7" s="183" t="s">
        <v>56</v>
      </c>
      <c r="AT7" s="186">
        <v>0</v>
      </c>
      <c r="AU7" s="184">
        <v>0</v>
      </c>
      <c r="AV7" s="181" t="s">
        <v>153</v>
      </c>
      <c r="AW7" s="182">
        <v>0</v>
      </c>
      <c r="AX7" s="182" t="s">
        <v>29</v>
      </c>
      <c r="AY7" s="183" t="s">
        <v>37</v>
      </c>
      <c r="AZ7" s="184">
        <v>0</v>
      </c>
      <c r="BA7" s="6">
        <v>0</v>
      </c>
      <c r="BB7" s="6">
        <v>516</v>
      </c>
      <c r="BC7" s="11">
        <v>2406</v>
      </c>
      <c r="BD7" s="9">
        <v>38</v>
      </c>
      <c r="BE7" s="182" t="s">
        <v>29</v>
      </c>
      <c r="BF7" s="8" t="s">
        <v>56</v>
      </c>
      <c r="BG7" s="186">
        <v>2</v>
      </c>
      <c r="BH7" s="184">
        <v>0.23752969121140144</v>
      </c>
      <c r="BI7" s="181" t="s">
        <v>155</v>
      </c>
      <c r="BJ7" s="182">
        <v>0</v>
      </c>
      <c r="BK7" s="182" t="s">
        <v>29</v>
      </c>
      <c r="BL7" s="183" t="s">
        <v>37</v>
      </c>
      <c r="BM7" s="184">
        <v>0.23752969121140144</v>
      </c>
      <c r="BN7" s="266">
        <v>517</v>
      </c>
      <c r="BO7" s="11">
        <v>2406</v>
      </c>
      <c r="BP7" s="59" t="s">
        <v>176</v>
      </c>
      <c r="BQ7" s="266">
        <v>2019</v>
      </c>
      <c r="BR7" s="266" t="s">
        <v>56</v>
      </c>
      <c r="BS7" s="186">
        <v>16</v>
      </c>
      <c r="BT7" s="181" t="s">
        <v>156</v>
      </c>
      <c r="BU7" s="182">
        <v>0</v>
      </c>
      <c r="BV7" s="182" t="s">
        <v>29</v>
      </c>
      <c r="BW7" s="183" t="s">
        <v>37</v>
      </c>
      <c r="BX7" s="186">
        <v>16</v>
      </c>
      <c r="BY7" s="184">
        <v>1.0933084059016789E-3</v>
      </c>
      <c r="BZ7" s="181" t="s">
        <v>157</v>
      </c>
      <c r="CA7" s="182">
        <v>0</v>
      </c>
      <c r="CB7" s="182" t="s">
        <v>29</v>
      </c>
      <c r="CC7" s="183" t="s">
        <v>37</v>
      </c>
      <c r="CD7" s="184">
        <v>1.0933084059016789E-3</v>
      </c>
      <c r="CE7" s="186">
        <v>840</v>
      </c>
      <c r="CF7" s="181" t="s">
        <v>177</v>
      </c>
      <c r="CG7" s="11">
        <v>2406</v>
      </c>
      <c r="CH7" s="182" t="s">
        <v>29</v>
      </c>
      <c r="CI7" s="183" t="s">
        <v>56</v>
      </c>
      <c r="CJ7" s="186">
        <v>840</v>
      </c>
      <c r="CK7" s="184">
        <v>99.762470308788593</v>
      </c>
      <c r="CL7" s="181" t="s">
        <v>178</v>
      </c>
      <c r="CM7" s="11">
        <v>2406</v>
      </c>
      <c r="CN7" s="59" t="s">
        <v>179</v>
      </c>
      <c r="CO7" s="182" t="s">
        <v>29</v>
      </c>
      <c r="CP7" s="183" t="s">
        <v>56</v>
      </c>
      <c r="CQ7" s="186">
        <v>11484.710000000025</v>
      </c>
      <c r="CR7" s="181" t="s">
        <v>159</v>
      </c>
      <c r="CS7" s="182">
        <v>0</v>
      </c>
      <c r="CT7" s="182" t="s">
        <v>29</v>
      </c>
      <c r="CU7" s="183" t="s">
        <v>37</v>
      </c>
      <c r="CV7" s="186">
        <v>11484.710000000025</v>
      </c>
      <c r="CW7" s="184">
        <v>0.78477062389644348</v>
      </c>
      <c r="CX7" s="181" t="s">
        <v>159</v>
      </c>
      <c r="CY7" s="182">
        <v>0</v>
      </c>
      <c r="CZ7" s="182" t="s">
        <v>29</v>
      </c>
      <c r="DA7" s="183" t="s">
        <v>37</v>
      </c>
      <c r="DB7" s="184">
        <v>0.78477062389644348</v>
      </c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</row>
    <row r="8" spans="1:181" x14ac:dyDescent="0.25">
      <c r="A8" s="197" t="s">
        <v>5</v>
      </c>
      <c r="B8" s="181" t="s">
        <v>163</v>
      </c>
      <c r="C8" s="11">
        <v>1701</v>
      </c>
      <c r="D8" s="59" t="s">
        <v>164</v>
      </c>
      <c r="E8" s="182" t="s">
        <v>29</v>
      </c>
      <c r="F8" s="183" t="s">
        <v>56</v>
      </c>
      <c r="G8" s="186">
        <v>176</v>
      </c>
      <c r="H8" s="186">
        <v>176</v>
      </c>
      <c r="I8" s="181" t="s">
        <v>167</v>
      </c>
      <c r="J8" s="11">
        <v>1701</v>
      </c>
      <c r="K8" s="59" t="s">
        <v>168</v>
      </c>
      <c r="L8" s="182" t="s">
        <v>29</v>
      </c>
      <c r="M8" s="183" t="s">
        <v>56</v>
      </c>
      <c r="N8" s="186">
        <v>3641</v>
      </c>
      <c r="O8" s="186">
        <v>3641</v>
      </c>
      <c r="P8" s="182" t="s">
        <v>148</v>
      </c>
      <c r="Q8" s="11">
        <v>1701</v>
      </c>
      <c r="R8" s="59"/>
      <c r="S8" s="182" t="s">
        <v>29</v>
      </c>
      <c r="T8" s="183" t="s">
        <v>56</v>
      </c>
      <c r="U8" s="184">
        <v>0.86139185403891294</v>
      </c>
      <c r="V8" s="181" t="s">
        <v>149</v>
      </c>
      <c r="W8" s="182">
        <v>0</v>
      </c>
      <c r="X8" s="182" t="s">
        <v>29</v>
      </c>
      <c r="Y8" s="183" t="s">
        <v>38</v>
      </c>
      <c r="Z8" s="238">
        <v>0.86139185403891294</v>
      </c>
      <c r="AA8" s="246" t="s">
        <v>171</v>
      </c>
      <c r="AB8" s="11">
        <v>1701</v>
      </c>
      <c r="AC8" s="247" t="s">
        <v>172</v>
      </c>
      <c r="AD8" s="247" t="s">
        <v>29</v>
      </c>
      <c r="AE8" s="183" t="s">
        <v>56</v>
      </c>
      <c r="AF8" s="249">
        <v>0</v>
      </c>
      <c r="AG8" s="241">
        <v>0</v>
      </c>
      <c r="AH8" s="184">
        <v>0</v>
      </c>
      <c r="AI8" s="181" t="s">
        <v>151</v>
      </c>
      <c r="AJ8" s="182">
        <v>0</v>
      </c>
      <c r="AK8" s="182" t="s">
        <v>29</v>
      </c>
      <c r="AL8" s="183" t="s">
        <v>38</v>
      </c>
      <c r="AM8" s="184">
        <v>0</v>
      </c>
      <c r="AN8" s="186">
        <v>0</v>
      </c>
      <c r="AO8" s="181" t="s">
        <v>174</v>
      </c>
      <c r="AP8" s="11">
        <v>1701</v>
      </c>
      <c r="AQ8" s="59" t="s">
        <v>175</v>
      </c>
      <c r="AR8" s="182" t="s">
        <v>29</v>
      </c>
      <c r="AS8" s="183" t="s">
        <v>56</v>
      </c>
      <c r="AT8" s="186">
        <v>0</v>
      </c>
      <c r="AU8" s="184">
        <v>0</v>
      </c>
      <c r="AV8" s="181" t="s">
        <v>153</v>
      </c>
      <c r="AW8" s="182">
        <v>0</v>
      </c>
      <c r="AX8" s="182" t="s">
        <v>29</v>
      </c>
      <c r="AY8" s="183" t="s">
        <v>38</v>
      </c>
      <c r="AZ8" s="184">
        <v>0</v>
      </c>
      <c r="BA8" s="6">
        <v>0</v>
      </c>
      <c r="BB8" s="6">
        <v>516</v>
      </c>
      <c r="BC8" s="11">
        <v>1701</v>
      </c>
      <c r="BD8" s="9">
        <v>38</v>
      </c>
      <c r="BE8" s="182" t="s">
        <v>29</v>
      </c>
      <c r="BF8" s="8" t="s">
        <v>56</v>
      </c>
      <c r="BG8" s="186">
        <v>0</v>
      </c>
      <c r="BH8" s="184">
        <v>0</v>
      </c>
      <c r="BI8" s="181" t="s">
        <v>155</v>
      </c>
      <c r="BJ8" s="182">
        <v>0</v>
      </c>
      <c r="BK8" s="182" t="s">
        <v>29</v>
      </c>
      <c r="BL8" s="183" t="s">
        <v>38</v>
      </c>
      <c r="BM8" s="184">
        <v>0</v>
      </c>
      <c r="BN8" s="266">
        <v>517</v>
      </c>
      <c r="BO8" s="11">
        <v>1701</v>
      </c>
      <c r="BP8" s="59" t="s">
        <v>176</v>
      </c>
      <c r="BQ8" s="266">
        <v>2019</v>
      </c>
      <c r="BR8" s="266" t="s">
        <v>56</v>
      </c>
      <c r="BS8" s="186">
        <v>0</v>
      </c>
      <c r="BT8" s="181" t="s">
        <v>156</v>
      </c>
      <c r="BU8" s="182">
        <v>0</v>
      </c>
      <c r="BV8" s="182" t="s">
        <v>29</v>
      </c>
      <c r="BW8" s="183" t="s">
        <v>38</v>
      </c>
      <c r="BX8" s="186">
        <v>0</v>
      </c>
      <c r="BY8" s="184">
        <v>0</v>
      </c>
      <c r="BZ8" s="181" t="s">
        <v>157</v>
      </c>
      <c r="CA8" s="182">
        <v>0</v>
      </c>
      <c r="CB8" s="182" t="s">
        <v>29</v>
      </c>
      <c r="CC8" s="183" t="s">
        <v>38</v>
      </c>
      <c r="CD8" s="184">
        <v>0</v>
      </c>
      <c r="CE8" s="186">
        <v>176</v>
      </c>
      <c r="CF8" s="181" t="s">
        <v>177</v>
      </c>
      <c r="CG8" s="11">
        <v>1701</v>
      </c>
      <c r="CH8" s="182" t="s">
        <v>29</v>
      </c>
      <c r="CI8" s="183" t="s">
        <v>56</v>
      </c>
      <c r="CJ8" s="186">
        <v>176</v>
      </c>
      <c r="CK8" s="184">
        <v>100</v>
      </c>
      <c r="CL8" s="181" t="s">
        <v>178</v>
      </c>
      <c r="CM8" s="11">
        <v>1701</v>
      </c>
      <c r="CN8" s="59" t="s">
        <v>179</v>
      </c>
      <c r="CO8" s="182" t="s">
        <v>29</v>
      </c>
      <c r="CP8" s="183" t="s">
        <v>56</v>
      </c>
      <c r="CQ8" s="186">
        <v>3641</v>
      </c>
      <c r="CR8" s="181" t="s">
        <v>159</v>
      </c>
      <c r="CS8" s="182">
        <v>0</v>
      </c>
      <c r="CT8" s="182" t="s">
        <v>29</v>
      </c>
      <c r="CU8" s="183" t="s">
        <v>38</v>
      </c>
      <c r="CV8" s="186">
        <v>3641</v>
      </c>
      <c r="CW8" s="184">
        <v>0.86139185403891294</v>
      </c>
      <c r="CX8" s="181" t="s">
        <v>159</v>
      </c>
      <c r="CY8" s="182">
        <v>0</v>
      </c>
      <c r="CZ8" s="182" t="s">
        <v>29</v>
      </c>
      <c r="DA8" s="183" t="s">
        <v>38</v>
      </c>
      <c r="DB8" s="184">
        <v>0.86139185403891294</v>
      </c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</row>
    <row r="9" spans="1:181" x14ac:dyDescent="0.25">
      <c r="A9" s="197" t="s">
        <v>39</v>
      </c>
      <c r="B9" s="181" t="s">
        <v>163</v>
      </c>
      <c r="C9" s="11">
        <v>1606</v>
      </c>
      <c r="D9" s="59" t="s">
        <v>164</v>
      </c>
      <c r="E9" s="182" t="s">
        <v>29</v>
      </c>
      <c r="F9" s="183" t="s">
        <v>56</v>
      </c>
      <c r="G9" s="186">
        <v>353</v>
      </c>
      <c r="H9" s="186">
        <v>353</v>
      </c>
      <c r="I9" s="181" t="s">
        <v>167</v>
      </c>
      <c r="J9" s="11">
        <v>1606</v>
      </c>
      <c r="K9" s="59" t="s">
        <v>168</v>
      </c>
      <c r="L9" s="182" t="s">
        <v>29</v>
      </c>
      <c r="M9" s="183" t="s">
        <v>56</v>
      </c>
      <c r="N9" s="186">
        <v>3428</v>
      </c>
      <c r="O9" s="186">
        <v>3428</v>
      </c>
      <c r="P9" s="182" t="s">
        <v>148</v>
      </c>
      <c r="Q9" s="11">
        <v>1606</v>
      </c>
      <c r="R9" s="59"/>
      <c r="S9" s="182" t="s">
        <v>29</v>
      </c>
      <c r="T9" s="183" t="s">
        <v>56</v>
      </c>
      <c r="U9" s="184">
        <v>0.37234966979492529</v>
      </c>
      <c r="V9" s="181" t="s">
        <v>149</v>
      </c>
      <c r="W9" s="182">
        <v>0</v>
      </c>
      <c r="X9" s="182" t="s">
        <v>29</v>
      </c>
      <c r="Y9" s="183" t="s">
        <v>38</v>
      </c>
      <c r="Z9" s="238">
        <v>0.37234966979492529</v>
      </c>
      <c r="AA9" s="246" t="s">
        <v>171</v>
      </c>
      <c r="AB9" s="11">
        <v>1606</v>
      </c>
      <c r="AC9" s="247" t="s">
        <v>172</v>
      </c>
      <c r="AD9" s="247" t="s">
        <v>29</v>
      </c>
      <c r="AE9" s="183" t="s">
        <v>56</v>
      </c>
      <c r="AF9" s="249">
        <v>0</v>
      </c>
      <c r="AG9" s="241">
        <v>0</v>
      </c>
      <c r="AH9" s="184">
        <v>0</v>
      </c>
      <c r="AI9" s="181" t="s">
        <v>151</v>
      </c>
      <c r="AJ9" s="182">
        <v>0</v>
      </c>
      <c r="AK9" s="182" t="s">
        <v>29</v>
      </c>
      <c r="AL9" s="183" t="s">
        <v>38</v>
      </c>
      <c r="AM9" s="184">
        <v>0</v>
      </c>
      <c r="AN9" s="186">
        <v>0</v>
      </c>
      <c r="AO9" s="181" t="s">
        <v>174</v>
      </c>
      <c r="AP9" s="11">
        <v>1606</v>
      </c>
      <c r="AQ9" s="59" t="s">
        <v>175</v>
      </c>
      <c r="AR9" s="182" t="s">
        <v>29</v>
      </c>
      <c r="AS9" s="183" t="s">
        <v>56</v>
      </c>
      <c r="AT9" s="186">
        <v>0</v>
      </c>
      <c r="AU9" s="184">
        <v>0</v>
      </c>
      <c r="AV9" s="181" t="s">
        <v>153</v>
      </c>
      <c r="AW9" s="182">
        <v>0</v>
      </c>
      <c r="AX9" s="182" t="s">
        <v>29</v>
      </c>
      <c r="AY9" s="183" t="s">
        <v>38</v>
      </c>
      <c r="AZ9" s="184">
        <v>0</v>
      </c>
      <c r="BA9" s="6">
        <v>0</v>
      </c>
      <c r="BB9" s="6">
        <v>516</v>
      </c>
      <c r="BC9" s="11">
        <v>1606</v>
      </c>
      <c r="BD9" s="9">
        <v>38</v>
      </c>
      <c r="BE9" s="182" t="s">
        <v>29</v>
      </c>
      <c r="BF9" s="8" t="s">
        <v>56</v>
      </c>
      <c r="BG9" s="186">
        <v>3</v>
      </c>
      <c r="BH9" s="184">
        <v>0.84985835694051004</v>
      </c>
      <c r="BI9" s="181" t="s">
        <v>155</v>
      </c>
      <c r="BJ9" s="182">
        <v>0</v>
      </c>
      <c r="BK9" s="182" t="s">
        <v>29</v>
      </c>
      <c r="BL9" s="183" t="s">
        <v>38</v>
      </c>
      <c r="BM9" s="184">
        <v>0.84985835694051004</v>
      </c>
      <c r="BN9" s="266">
        <v>517</v>
      </c>
      <c r="BO9" s="11">
        <v>1606</v>
      </c>
      <c r="BP9" s="59" t="s">
        <v>176</v>
      </c>
      <c r="BQ9" s="266">
        <v>2019</v>
      </c>
      <c r="BR9" s="266" t="s">
        <v>56</v>
      </c>
      <c r="BS9" s="186">
        <v>12</v>
      </c>
      <c r="BT9" s="181" t="s">
        <v>156</v>
      </c>
      <c r="BU9" s="182">
        <v>0</v>
      </c>
      <c r="BV9" s="182" t="s">
        <v>29</v>
      </c>
      <c r="BW9" s="183" t="s">
        <v>38</v>
      </c>
      <c r="BX9" s="186">
        <v>12</v>
      </c>
      <c r="BY9" s="184">
        <v>1.3034410844629822E-3</v>
      </c>
      <c r="BZ9" s="181" t="s">
        <v>157</v>
      </c>
      <c r="CA9" s="182">
        <v>0</v>
      </c>
      <c r="CB9" s="182" t="s">
        <v>29</v>
      </c>
      <c r="CC9" s="183" t="s">
        <v>38</v>
      </c>
      <c r="CD9" s="184">
        <v>1.3034410844629822E-3</v>
      </c>
      <c r="CE9" s="186">
        <v>350</v>
      </c>
      <c r="CF9" s="181" t="s">
        <v>177</v>
      </c>
      <c r="CG9" s="11">
        <v>1606</v>
      </c>
      <c r="CH9" s="182" t="s">
        <v>29</v>
      </c>
      <c r="CI9" s="183" t="s">
        <v>56</v>
      </c>
      <c r="CJ9" s="186">
        <v>350</v>
      </c>
      <c r="CK9" s="184">
        <v>99.150141643059484</v>
      </c>
      <c r="CL9" s="181" t="s">
        <v>178</v>
      </c>
      <c r="CM9" s="11">
        <v>1606</v>
      </c>
      <c r="CN9" s="59" t="s">
        <v>179</v>
      </c>
      <c r="CO9" s="182" t="s">
        <v>29</v>
      </c>
      <c r="CP9" s="183" t="s">
        <v>56</v>
      </c>
      <c r="CQ9" s="186">
        <v>3416</v>
      </c>
      <c r="CR9" s="181" t="s">
        <v>159</v>
      </c>
      <c r="CS9" s="182">
        <v>0</v>
      </c>
      <c r="CT9" s="182" t="s">
        <v>29</v>
      </c>
      <c r="CU9" s="183" t="s">
        <v>38</v>
      </c>
      <c r="CV9" s="186">
        <v>3416</v>
      </c>
      <c r="CW9" s="184">
        <v>0.37104622871046228</v>
      </c>
      <c r="CX9" s="181" t="s">
        <v>159</v>
      </c>
      <c r="CY9" s="182">
        <v>0</v>
      </c>
      <c r="CZ9" s="182" t="s">
        <v>29</v>
      </c>
      <c r="DA9" s="183" t="s">
        <v>38</v>
      </c>
      <c r="DB9" s="184">
        <v>0.37104622871046228</v>
      </c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</row>
    <row r="10" spans="1:181" x14ac:dyDescent="0.25">
      <c r="A10" s="197" t="s">
        <v>40</v>
      </c>
      <c r="B10" s="181" t="s">
        <v>163</v>
      </c>
      <c r="C10" s="11">
        <v>5555</v>
      </c>
      <c r="D10" s="59" t="s">
        <v>164</v>
      </c>
      <c r="E10" s="182" t="s">
        <v>29</v>
      </c>
      <c r="F10" s="183" t="s">
        <v>56</v>
      </c>
      <c r="G10" s="186">
        <v>146</v>
      </c>
      <c r="H10" s="186">
        <v>146</v>
      </c>
      <c r="I10" s="181" t="s">
        <v>167</v>
      </c>
      <c r="J10" s="11">
        <v>5555</v>
      </c>
      <c r="K10" s="59" t="s">
        <v>168</v>
      </c>
      <c r="L10" s="182" t="s">
        <v>29</v>
      </c>
      <c r="M10" s="183" t="s">
        <v>56</v>
      </c>
      <c r="N10" s="186">
        <v>1411</v>
      </c>
      <c r="O10" s="186">
        <v>1411</v>
      </c>
      <c r="P10" s="182" t="s">
        <v>149</v>
      </c>
      <c r="Q10" s="11">
        <v>5555</v>
      </c>
      <c r="R10" s="59"/>
      <c r="S10" s="182" t="s">
        <v>29</v>
      </c>
      <c r="T10" s="183" t="s">
        <v>56</v>
      </c>
      <c r="U10" s="184">
        <v>0.57644540314409909</v>
      </c>
      <c r="V10" s="181" t="s">
        <v>150</v>
      </c>
      <c r="W10" s="182">
        <v>0</v>
      </c>
      <c r="X10" s="182" t="s">
        <v>29</v>
      </c>
      <c r="Y10" s="183" t="s">
        <v>41</v>
      </c>
      <c r="Z10" s="238">
        <v>0.57644540314409909</v>
      </c>
      <c r="AA10" s="246" t="s">
        <v>171</v>
      </c>
      <c r="AB10" s="11">
        <v>5555</v>
      </c>
      <c r="AC10" s="247" t="s">
        <v>172</v>
      </c>
      <c r="AD10" s="247" t="s">
        <v>29</v>
      </c>
      <c r="AE10" s="183" t="s">
        <v>56</v>
      </c>
      <c r="AF10" s="249">
        <v>0</v>
      </c>
      <c r="AG10" s="241">
        <v>0</v>
      </c>
      <c r="AH10" s="184">
        <v>0</v>
      </c>
      <c r="AI10" s="181" t="s">
        <v>152</v>
      </c>
      <c r="AJ10" s="182">
        <v>0</v>
      </c>
      <c r="AK10" s="182" t="s">
        <v>29</v>
      </c>
      <c r="AL10" s="183" t="s">
        <v>41</v>
      </c>
      <c r="AM10" s="184">
        <v>0</v>
      </c>
      <c r="AN10" s="186">
        <v>0</v>
      </c>
      <c r="AO10" s="181" t="s">
        <v>174</v>
      </c>
      <c r="AP10" s="11">
        <v>5555</v>
      </c>
      <c r="AQ10" s="59" t="s">
        <v>175</v>
      </c>
      <c r="AR10" s="182" t="s">
        <v>29</v>
      </c>
      <c r="AS10" s="183" t="s">
        <v>56</v>
      </c>
      <c r="AT10" s="186">
        <v>0</v>
      </c>
      <c r="AU10" s="184">
        <v>0</v>
      </c>
      <c r="AV10" s="181" t="s">
        <v>154</v>
      </c>
      <c r="AW10" s="182">
        <v>0</v>
      </c>
      <c r="AX10" s="182" t="s">
        <v>29</v>
      </c>
      <c r="AY10" s="183" t="s">
        <v>41</v>
      </c>
      <c r="AZ10" s="184">
        <v>0</v>
      </c>
      <c r="BA10" s="6">
        <v>0</v>
      </c>
      <c r="BB10" s="6">
        <v>516</v>
      </c>
      <c r="BC10" s="11">
        <v>5555</v>
      </c>
      <c r="BD10" s="9">
        <v>38</v>
      </c>
      <c r="BE10" s="182" t="s">
        <v>29</v>
      </c>
      <c r="BF10" s="8" t="s">
        <v>56</v>
      </c>
      <c r="BG10" s="186">
        <v>0</v>
      </c>
      <c r="BH10" s="184">
        <v>0</v>
      </c>
      <c r="BI10" s="181" t="s">
        <v>156</v>
      </c>
      <c r="BJ10" s="182">
        <v>0</v>
      </c>
      <c r="BK10" s="182" t="s">
        <v>29</v>
      </c>
      <c r="BL10" s="183" t="s">
        <v>41</v>
      </c>
      <c r="BM10" s="184">
        <v>0</v>
      </c>
      <c r="BN10" s="266">
        <v>517</v>
      </c>
      <c r="BO10" s="11">
        <v>5555</v>
      </c>
      <c r="BP10" s="59" t="s">
        <v>176</v>
      </c>
      <c r="BQ10" s="266">
        <v>2019</v>
      </c>
      <c r="BR10" s="266" t="s">
        <v>56</v>
      </c>
      <c r="BS10" s="186">
        <v>0</v>
      </c>
      <c r="BT10" s="181" t="s">
        <v>157</v>
      </c>
      <c r="BU10" s="182">
        <v>0</v>
      </c>
      <c r="BV10" s="182" t="s">
        <v>29</v>
      </c>
      <c r="BW10" s="183" t="s">
        <v>41</v>
      </c>
      <c r="BX10" s="186">
        <v>0</v>
      </c>
      <c r="BY10" s="184">
        <v>0</v>
      </c>
      <c r="BZ10" s="181" t="s">
        <v>158</v>
      </c>
      <c r="CA10" s="182">
        <v>0</v>
      </c>
      <c r="CB10" s="182" t="s">
        <v>29</v>
      </c>
      <c r="CC10" s="183" t="s">
        <v>41</v>
      </c>
      <c r="CD10" s="184">
        <v>0</v>
      </c>
      <c r="CE10" s="186">
        <v>146</v>
      </c>
      <c r="CF10" s="181" t="s">
        <v>177</v>
      </c>
      <c r="CG10" s="11">
        <v>5555</v>
      </c>
      <c r="CH10" s="182" t="s">
        <v>29</v>
      </c>
      <c r="CI10" s="183" t="s">
        <v>56</v>
      </c>
      <c r="CJ10" s="186">
        <v>146</v>
      </c>
      <c r="CK10" s="184">
        <v>100</v>
      </c>
      <c r="CL10" s="181" t="s">
        <v>178</v>
      </c>
      <c r="CM10" s="11">
        <v>5555</v>
      </c>
      <c r="CN10" s="59" t="s">
        <v>179</v>
      </c>
      <c r="CO10" s="182" t="s">
        <v>29</v>
      </c>
      <c r="CP10" s="183" t="s">
        <v>56</v>
      </c>
      <c r="CQ10" s="186">
        <v>1411</v>
      </c>
      <c r="CR10" s="181" t="s">
        <v>160</v>
      </c>
      <c r="CS10" s="182">
        <v>0</v>
      </c>
      <c r="CT10" s="182" t="s">
        <v>29</v>
      </c>
      <c r="CU10" s="183" t="s">
        <v>41</v>
      </c>
      <c r="CV10" s="186">
        <v>1411</v>
      </c>
      <c r="CW10" s="184">
        <v>0.57644540314409909</v>
      </c>
      <c r="CX10" s="181"/>
      <c r="CY10" s="182"/>
      <c r="CZ10" s="182"/>
      <c r="DA10" s="183"/>
      <c r="DB10" s="184">
        <v>0.57644540314409909</v>
      </c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</row>
    <row r="11" spans="1:181" x14ac:dyDescent="0.25">
      <c r="A11" s="197" t="s">
        <v>43</v>
      </c>
      <c r="B11" s="181" t="s">
        <v>163</v>
      </c>
      <c r="C11" s="11">
        <v>2104</v>
      </c>
      <c r="D11" s="59" t="s">
        <v>164</v>
      </c>
      <c r="E11" s="182" t="s">
        <v>29</v>
      </c>
      <c r="F11" s="183" t="s">
        <v>56</v>
      </c>
      <c r="G11" s="186">
        <v>66</v>
      </c>
      <c r="H11" s="186">
        <v>66</v>
      </c>
      <c r="I11" s="181" t="s">
        <v>167</v>
      </c>
      <c r="J11" s="11">
        <v>2104</v>
      </c>
      <c r="K11" s="59" t="s">
        <v>168</v>
      </c>
      <c r="L11" s="182" t="s">
        <v>29</v>
      </c>
      <c r="M11" s="183" t="s">
        <v>56</v>
      </c>
      <c r="N11" s="186">
        <v>1672</v>
      </c>
      <c r="O11" s="186">
        <v>1672</v>
      </c>
      <c r="P11" s="182" t="s">
        <v>148</v>
      </c>
      <c r="Q11" s="11">
        <v>2104</v>
      </c>
      <c r="R11" s="59"/>
      <c r="S11" s="182" t="s">
        <v>29</v>
      </c>
      <c r="T11" s="183" t="s">
        <v>56</v>
      </c>
      <c r="U11" s="184">
        <v>0.3611168705508328</v>
      </c>
      <c r="V11" s="181" t="s">
        <v>149</v>
      </c>
      <c r="W11" s="182">
        <v>0</v>
      </c>
      <c r="X11" s="182" t="s">
        <v>29</v>
      </c>
      <c r="Y11" s="183" t="s">
        <v>41</v>
      </c>
      <c r="Z11" s="238">
        <v>0.3611168705508328</v>
      </c>
      <c r="AA11" s="246" t="s">
        <v>171</v>
      </c>
      <c r="AB11" s="11">
        <v>2104</v>
      </c>
      <c r="AC11" s="247" t="s">
        <v>172</v>
      </c>
      <c r="AD11" s="247" t="s">
        <v>29</v>
      </c>
      <c r="AE11" s="183" t="s">
        <v>56</v>
      </c>
      <c r="AF11" s="249">
        <v>0</v>
      </c>
      <c r="AG11" s="241">
        <v>0</v>
      </c>
      <c r="AH11" s="184">
        <v>0</v>
      </c>
      <c r="AI11" s="181" t="s">
        <v>151</v>
      </c>
      <c r="AJ11" s="182">
        <v>0</v>
      </c>
      <c r="AK11" s="182" t="s">
        <v>29</v>
      </c>
      <c r="AL11" s="183" t="s">
        <v>41</v>
      </c>
      <c r="AM11" s="184">
        <v>0</v>
      </c>
      <c r="AN11" s="186">
        <v>0</v>
      </c>
      <c r="AO11" s="181" t="s">
        <v>174</v>
      </c>
      <c r="AP11" s="11">
        <v>2104</v>
      </c>
      <c r="AQ11" s="59" t="s">
        <v>175</v>
      </c>
      <c r="AR11" s="182" t="s">
        <v>29</v>
      </c>
      <c r="AS11" s="183" t="s">
        <v>56</v>
      </c>
      <c r="AT11" s="186">
        <v>0</v>
      </c>
      <c r="AU11" s="184">
        <v>0</v>
      </c>
      <c r="AV11" s="181" t="s">
        <v>153</v>
      </c>
      <c r="AW11" s="182">
        <v>0</v>
      </c>
      <c r="AX11" s="182" t="s">
        <v>29</v>
      </c>
      <c r="AY11" s="183" t="s">
        <v>41</v>
      </c>
      <c r="AZ11" s="184">
        <v>0</v>
      </c>
      <c r="BA11" s="6">
        <v>0</v>
      </c>
      <c r="BB11" s="6">
        <v>516</v>
      </c>
      <c r="BC11" s="11">
        <v>2104</v>
      </c>
      <c r="BD11" s="9">
        <v>38</v>
      </c>
      <c r="BE11" s="182" t="s">
        <v>29</v>
      </c>
      <c r="BF11" s="8" t="s">
        <v>56</v>
      </c>
      <c r="BG11" s="186">
        <v>0</v>
      </c>
      <c r="BH11" s="184">
        <v>0</v>
      </c>
      <c r="BI11" s="181" t="s">
        <v>155</v>
      </c>
      <c r="BJ11" s="182">
        <v>0</v>
      </c>
      <c r="BK11" s="182" t="s">
        <v>29</v>
      </c>
      <c r="BL11" s="183" t="s">
        <v>41</v>
      </c>
      <c r="BM11" s="184">
        <v>0</v>
      </c>
      <c r="BN11" s="266">
        <v>517</v>
      </c>
      <c r="BO11" s="11">
        <v>2104</v>
      </c>
      <c r="BP11" s="59" t="s">
        <v>176</v>
      </c>
      <c r="BQ11" s="266">
        <v>2019</v>
      </c>
      <c r="BR11" s="266" t="s">
        <v>56</v>
      </c>
      <c r="BS11" s="186">
        <v>0</v>
      </c>
      <c r="BT11" s="181" t="s">
        <v>156</v>
      </c>
      <c r="BU11" s="182">
        <v>0</v>
      </c>
      <c r="BV11" s="182" t="s">
        <v>29</v>
      </c>
      <c r="BW11" s="183" t="s">
        <v>41</v>
      </c>
      <c r="BX11" s="186">
        <v>0</v>
      </c>
      <c r="BY11" s="184">
        <v>0</v>
      </c>
      <c r="BZ11" s="181" t="s">
        <v>157</v>
      </c>
      <c r="CA11" s="182">
        <v>0</v>
      </c>
      <c r="CB11" s="182" t="s">
        <v>29</v>
      </c>
      <c r="CC11" s="183" t="s">
        <v>41</v>
      </c>
      <c r="CD11" s="184">
        <v>0</v>
      </c>
      <c r="CE11" s="186">
        <v>66</v>
      </c>
      <c r="CF11" s="181" t="s">
        <v>177</v>
      </c>
      <c r="CG11" s="11">
        <v>2104</v>
      </c>
      <c r="CH11" s="182" t="s">
        <v>29</v>
      </c>
      <c r="CI11" s="183" t="s">
        <v>56</v>
      </c>
      <c r="CJ11" s="186">
        <v>66</v>
      </c>
      <c r="CK11" s="184">
        <v>100</v>
      </c>
      <c r="CL11" s="181" t="s">
        <v>178</v>
      </c>
      <c r="CM11" s="11">
        <v>2104</v>
      </c>
      <c r="CN11" s="59" t="s">
        <v>179</v>
      </c>
      <c r="CO11" s="182" t="s">
        <v>29</v>
      </c>
      <c r="CP11" s="183" t="s">
        <v>56</v>
      </c>
      <c r="CQ11" s="186">
        <v>1672</v>
      </c>
      <c r="CR11" s="181" t="s">
        <v>159</v>
      </c>
      <c r="CS11" s="182">
        <v>0</v>
      </c>
      <c r="CT11" s="182" t="s">
        <v>29</v>
      </c>
      <c r="CU11" s="183" t="s">
        <v>41</v>
      </c>
      <c r="CV11" s="186">
        <v>1672</v>
      </c>
      <c r="CW11" s="184">
        <v>0.3611168705508328</v>
      </c>
      <c r="CX11" s="181" t="s">
        <v>159</v>
      </c>
      <c r="CY11" s="182">
        <v>0</v>
      </c>
      <c r="CZ11" s="182" t="s">
        <v>29</v>
      </c>
      <c r="DA11" s="183" t="s">
        <v>41</v>
      </c>
      <c r="DB11" s="184">
        <v>0.3611168705508328</v>
      </c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</row>
    <row r="12" spans="1:181" x14ac:dyDescent="0.25">
      <c r="A12" s="197" t="s">
        <v>44</v>
      </c>
      <c r="B12" s="181" t="s">
        <v>163</v>
      </c>
      <c r="C12" s="1">
        <v>1704</v>
      </c>
      <c r="D12" s="59" t="s">
        <v>164</v>
      </c>
      <c r="E12" s="182" t="s">
        <v>29</v>
      </c>
      <c r="F12" s="183" t="s">
        <v>56</v>
      </c>
      <c r="G12" s="186">
        <v>0</v>
      </c>
      <c r="H12" s="186">
        <v>0</v>
      </c>
      <c r="I12" s="181" t="s">
        <v>167</v>
      </c>
      <c r="J12" s="1">
        <v>1704</v>
      </c>
      <c r="K12" s="59" t="s">
        <v>168</v>
      </c>
      <c r="L12" s="182" t="s">
        <v>29</v>
      </c>
      <c r="M12" s="183" t="s">
        <v>56</v>
      </c>
      <c r="N12" s="186">
        <v>0</v>
      </c>
      <c r="O12" s="186">
        <v>0</v>
      </c>
      <c r="P12" s="182" t="s">
        <v>149</v>
      </c>
      <c r="Q12" s="1">
        <v>1704</v>
      </c>
      <c r="R12" s="60"/>
      <c r="S12" s="182" t="s">
        <v>29</v>
      </c>
      <c r="T12" s="183" t="s">
        <v>56</v>
      </c>
      <c r="U12" s="184" t="e">
        <v>#DIV/0!</v>
      </c>
      <c r="V12" s="181"/>
      <c r="W12" s="182"/>
      <c r="X12" s="182"/>
      <c r="Y12" s="183"/>
      <c r="Z12" s="238" t="e">
        <v>#DIV/0!</v>
      </c>
      <c r="AA12" s="246" t="s">
        <v>171</v>
      </c>
      <c r="AB12" s="1">
        <v>1704</v>
      </c>
      <c r="AC12" s="247" t="s">
        <v>172</v>
      </c>
      <c r="AD12" s="247" t="s">
        <v>29</v>
      </c>
      <c r="AE12" s="183" t="s">
        <v>56</v>
      </c>
      <c r="AF12" s="249">
        <v>0</v>
      </c>
      <c r="AG12" s="241">
        <v>0</v>
      </c>
      <c r="AH12" s="184" t="e">
        <v>#DIV/0!</v>
      </c>
      <c r="AI12" s="181"/>
      <c r="AJ12" s="182"/>
      <c r="AK12" s="182"/>
      <c r="AL12" s="183"/>
      <c r="AM12" s="184" t="e">
        <v>#DIV/0!</v>
      </c>
      <c r="AN12" s="186">
        <v>0</v>
      </c>
      <c r="AO12" s="181" t="s">
        <v>174</v>
      </c>
      <c r="AP12" s="1">
        <v>1704</v>
      </c>
      <c r="AQ12" s="59" t="s">
        <v>175</v>
      </c>
      <c r="AR12" s="182" t="s">
        <v>29</v>
      </c>
      <c r="AS12" s="183" t="s">
        <v>56</v>
      </c>
      <c r="AT12" s="186">
        <v>0</v>
      </c>
      <c r="AU12" s="184" t="e">
        <v>#DIV/0!</v>
      </c>
      <c r="AV12" s="181"/>
      <c r="AW12" s="182"/>
      <c r="AX12" s="182"/>
      <c r="AY12" s="183"/>
      <c r="AZ12" s="184" t="e">
        <v>#DIV/0!</v>
      </c>
      <c r="BA12" s="6">
        <v>0</v>
      </c>
      <c r="BB12" s="6">
        <v>516</v>
      </c>
      <c r="BC12" s="1">
        <v>1704</v>
      </c>
      <c r="BD12" s="9">
        <v>38</v>
      </c>
      <c r="BE12" s="182" t="s">
        <v>29</v>
      </c>
      <c r="BF12" s="8" t="s">
        <v>56</v>
      </c>
      <c r="BG12" s="186">
        <v>0</v>
      </c>
      <c r="BH12" s="184" t="e">
        <v>#DIV/0!</v>
      </c>
      <c r="BI12" s="181"/>
      <c r="BJ12" s="182"/>
      <c r="BK12" s="182"/>
      <c r="BL12" s="183"/>
      <c r="BM12" s="184" t="e">
        <v>#DIV/0!</v>
      </c>
      <c r="BN12" s="266">
        <v>517</v>
      </c>
      <c r="BO12" s="1">
        <v>1704</v>
      </c>
      <c r="BP12" s="59" t="s">
        <v>176</v>
      </c>
      <c r="BQ12" s="266">
        <v>2019</v>
      </c>
      <c r="BR12" s="266" t="s">
        <v>56</v>
      </c>
      <c r="BS12" s="186">
        <v>0</v>
      </c>
      <c r="BT12" s="181"/>
      <c r="BU12" s="182"/>
      <c r="BV12" s="182"/>
      <c r="BW12" s="183"/>
      <c r="BX12" s="186">
        <v>0</v>
      </c>
      <c r="BY12" s="184" t="e">
        <v>#DIV/0!</v>
      </c>
      <c r="BZ12" s="181"/>
      <c r="CA12" s="182"/>
      <c r="CB12" s="182"/>
      <c r="CC12" s="183"/>
      <c r="CD12" s="184" t="e">
        <v>#DIV/0!</v>
      </c>
      <c r="CE12" s="186">
        <v>0</v>
      </c>
      <c r="CF12" s="181" t="s">
        <v>177</v>
      </c>
      <c r="CG12" s="1">
        <v>1704</v>
      </c>
      <c r="CH12" s="182" t="s">
        <v>29</v>
      </c>
      <c r="CI12" s="183" t="s">
        <v>56</v>
      </c>
      <c r="CJ12" s="186">
        <v>0</v>
      </c>
      <c r="CK12" s="184" t="e">
        <v>#DIV/0!</v>
      </c>
      <c r="CL12" s="181" t="s">
        <v>178</v>
      </c>
      <c r="CM12" s="1">
        <v>1704</v>
      </c>
      <c r="CN12" s="59" t="s">
        <v>179</v>
      </c>
      <c r="CO12" s="182" t="s">
        <v>29</v>
      </c>
      <c r="CP12" s="183" t="s">
        <v>56</v>
      </c>
      <c r="CQ12" s="186">
        <v>0</v>
      </c>
      <c r="CR12" s="181"/>
      <c r="CS12" s="182"/>
      <c r="CT12" s="182"/>
      <c r="CU12" s="183"/>
      <c r="CV12" s="186">
        <v>0</v>
      </c>
      <c r="CW12" s="184" t="e">
        <v>#DIV/0!</v>
      </c>
      <c r="CX12" s="181"/>
      <c r="CY12" s="182"/>
      <c r="CZ12" s="182"/>
      <c r="DA12" s="183"/>
      <c r="DB12" s="184" t="e">
        <v>#DIV/0!</v>
      </c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</row>
    <row r="13" spans="1:181" x14ac:dyDescent="0.25">
      <c r="A13" s="197" t="s">
        <v>46</v>
      </c>
      <c r="B13" s="181" t="s">
        <v>163</v>
      </c>
      <c r="C13" s="57" t="s">
        <v>61</v>
      </c>
      <c r="D13" s="59" t="s">
        <v>164</v>
      </c>
      <c r="E13" s="182" t="s">
        <v>29</v>
      </c>
      <c r="F13" s="183" t="s">
        <v>56</v>
      </c>
      <c r="G13" s="186">
        <v>1514</v>
      </c>
      <c r="H13" s="186">
        <v>1514</v>
      </c>
      <c r="I13" s="181" t="s">
        <v>167</v>
      </c>
      <c r="J13" s="57" t="s">
        <v>61</v>
      </c>
      <c r="K13" s="59" t="s">
        <v>168</v>
      </c>
      <c r="L13" s="182" t="s">
        <v>29</v>
      </c>
      <c r="M13" s="183" t="s">
        <v>56</v>
      </c>
      <c r="N13" s="186">
        <v>11097</v>
      </c>
      <c r="O13" s="186">
        <v>11097</v>
      </c>
      <c r="P13" s="182"/>
      <c r="Q13" s="57" t="s">
        <v>61</v>
      </c>
      <c r="R13" s="61"/>
      <c r="S13" s="182" t="s">
        <v>29</v>
      </c>
      <c r="T13" s="183" t="s">
        <v>56</v>
      </c>
      <c r="U13" s="184">
        <v>0.44630791505791506</v>
      </c>
      <c r="V13" s="181"/>
      <c r="W13" s="182"/>
      <c r="X13" s="182"/>
      <c r="Y13" s="183"/>
      <c r="Z13" s="238">
        <v>0.44630791505791506</v>
      </c>
      <c r="AA13" s="246" t="s">
        <v>171</v>
      </c>
      <c r="AB13" s="57" t="s">
        <v>61</v>
      </c>
      <c r="AC13" s="247" t="s">
        <v>172</v>
      </c>
      <c r="AD13" s="247" t="s">
        <v>29</v>
      </c>
      <c r="AE13" s="183" t="s">
        <v>56</v>
      </c>
      <c r="AF13" s="249">
        <v>0</v>
      </c>
      <c r="AG13" s="241">
        <v>0</v>
      </c>
      <c r="AH13" s="184">
        <v>0</v>
      </c>
      <c r="AI13" s="181"/>
      <c r="AJ13" s="182"/>
      <c r="AK13" s="182"/>
      <c r="AL13" s="183"/>
      <c r="AM13" s="184">
        <v>0</v>
      </c>
      <c r="AN13" s="186">
        <v>0</v>
      </c>
      <c r="AO13" s="181" t="s">
        <v>174</v>
      </c>
      <c r="AP13" s="57" t="s">
        <v>61</v>
      </c>
      <c r="AQ13" s="59" t="s">
        <v>175</v>
      </c>
      <c r="AR13" s="182" t="s">
        <v>29</v>
      </c>
      <c r="AS13" s="183" t="s">
        <v>56</v>
      </c>
      <c r="AT13" s="186">
        <v>0</v>
      </c>
      <c r="AU13" s="184">
        <v>0</v>
      </c>
      <c r="AV13" s="181"/>
      <c r="AW13" s="182"/>
      <c r="AX13" s="182"/>
      <c r="AY13" s="183"/>
      <c r="AZ13" s="184">
        <v>0</v>
      </c>
      <c r="BA13" s="6">
        <v>0</v>
      </c>
      <c r="BB13" s="6">
        <v>516</v>
      </c>
      <c r="BC13" s="57" t="s">
        <v>61</v>
      </c>
      <c r="BD13" s="9">
        <v>38</v>
      </c>
      <c r="BE13" s="182" t="s">
        <v>29</v>
      </c>
      <c r="BF13" s="8" t="s">
        <v>56</v>
      </c>
      <c r="BG13" s="186">
        <v>49</v>
      </c>
      <c r="BH13" s="184">
        <v>3.2364597093791283</v>
      </c>
      <c r="BI13" s="181"/>
      <c r="BJ13" s="182"/>
      <c r="BK13" s="182"/>
      <c r="BL13" s="183"/>
      <c r="BM13" s="184">
        <v>3.2364597093791283</v>
      </c>
      <c r="BN13" s="266">
        <v>517</v>
      </c>
      <c r="BO13" s="57" t="s">
        <v>61</v>
      </c>
      <c r="BP13" s="59" t="s">
        <v>176</v>
      </c>
      <c r="BQ13" s="266">
        <v>2019</v>
      </c>
      <c r="BR13" s="266" t="s">
        <v>56</v>
      </c>
      <c r="BS13" s="186">
        <v>359</v>
      </c>
      <c r="BT13" s="181"/>
      <c r="BU13" s="182"/>
      <c r="BV13" s="182"/>
      <c r="BW13" s="183"/>
      <c r="BX13" s="186">
        <v>359</v>
      </c>
      <c r="BY13" s="184">
        <v>1.443854568854569E-2</v>
      </c>
      <c r="BZ13" s="181"/>
      <c r="CA13" s="182"/>
      <c r="CB13" s="182"/>
      <c r="CC13" s="183"/>
      <c r="CD13" s="184">
        <v>1.443854568854569E-2</v>
      </c>
      <c r="CE13" s="186">
        <v>1465</v>
      </c>
      <c r="CF13" s="181" t="s">
        <v>177</v>
      </c>
      <c r="CG13" s="57" t="s">
        <v>61</v>
      </c>
      <c r="CH13" s="182" t="s">
        <v>29</v>
      </c>
      <c r="CI13" s="183" t="s">
        <v>56</v>
      </c>
      <c r="CJ13" s="186">
        <v>1465</v>
      </c>
      <c r="CK13" s="184">
        <v>96.763540290620881</v>
      </c>
      <c r="CL13" s="181" t="s">
        <v>178</v>
      </c>
      <c r="CM13" s="57" t="s">
        <v>61</v>
      </c>
      <c r="CN13" s="59" t="s">
        <v>179</v>
      </c>
      <c r="CO13" s="182" t="s">
        <v>29</v>
      </c>
      <c r="CP13" s="183" t="s">
        <v>56</v>
      </c>
      <c r="CQ13" s="186">
        <v>10738</v>
      </c>
      <c r="CR13" s="181"/>
      <c r="CS13" s="182"/>
      <c r="CT13" s="182"/>
      <c r="CU13" s="183"/>
      <c r="CV13" s="186">
        <v>10738</v>
      </c>
      <c r="CW13" s="184">
        <v>0.43186936936936937</v>
      </c>
      <c r="CX13" s="181"/>
      <c r="CY13" s="182"/>
      <c r="CZ13" s="182"/>
      <c r="DA13" s="183"/>
      <c r="DB13" s="184">
        <v>0.43186936936936937</v>
      </c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</row>
    <row r="14" spans="1:181" x14ac:dyDescent="0.25">
      <c r="A14" s="197" t="s">
        <v>47</v>
      </c>
      <c r="B14" s="181" t="s">
        <v>163</v>
      </c>
      <c r="C14" s="1">
        <v>2404</v>
      </c>
      <c r="D14" s="59" t="s">
        <v>164</v>
      </c>
      <c r="E14" s="182" t="s">
        <v>29</v>
      </c>
      <c r="F14" s="183" t="s">
        <v>56</v>
      </c>
      <c r="G14" s="186">
        <v>135</v>
      </c>
      <c r="H14" s="186">
        <v>135</v>
      </c>
      <c r="I14" s="181" t="s">
        <v>167</v>
      </c>
      <c r="J14" s="1">
        <v>2404</v>
      </c>
      <c r="K14" s="59" t="s">
        <v>168</v>
      </c>
      <c r="L14" s="182" t="s">
        <v>29</v>
      </c>
      <c r="M14" s="183" t="s">
        <v>56</v>
      </c>
      <c r="N14" s="186">
        <v>3464</v>
      </c>
      <c r="O14" s="186">
        <v>3464</v>
      </c>
      <c r="P14" s="182"/>
      <c r="Q14" s="1">
        <v>2404</v>
      </c>
      <c r="R14" s="60"/>
      <c r="S14" s="182" t="s">
        <v>29</v>
      </c>
      <c r="T14" s="183" t="s">
        <v>56</v>
      </c>
      <c r="U14" s="184">
        <v>1.5824288272484741</v>
      </c>
      <c r="V14" s="181"/>
      <c r="W14" s="182"/>
      <c r="X14" s="182"/>
      <c r="Y14" s="183"/>
      <c r="Z14" s="238">
        <v>1.5824288272484741</v>
      </c>
      <c r="AA14" s="246" t="s">
        <v>171</v>
      </c>
      <c r="AB14" s="1">
        <v>2404</v>
      </c>
      <c r="AC14" s="247" t="s">
        <v>172</v>
      </c>
      <c r="AD14" s="247" t="s">
        <v>29</v>
      </c>
      <c r="AE14" s="183" t="s">
        <v>56</v>
      </c>
      <c r="AF14" s="249">
        <v>67</v>
      </c>
      <c r="AG14" s="241">
        <v>67</v>
      </c>
      <c r="AH14" s="184">
        <v>49.629629629629626</v>
      </c>
      <c r="AI14" s="181"/>
      <c r="AJ14" s="182"/>
      <c r="AK14" s="182"/>
      <c r="AL14" s="183"/>
      <c r="AM14" s="184">
        <v>49.629629629629626</v>
      </c>
      <c r="AN14" s="186">
        <v>1672</v>
      </c>
      <c r="AO14" s="181" t="s">
        <v>174</v>
      </c>
      <c r="AP14" s="1">
        <v>2404</v>
      </c>
      <c r="AQ14" s="59" t="s">
        <v>175</v>
      </c>
      <c r="AR14" s="182" t="s">
        <v>29</v>
      </c>
      <c r="AS14" s="183" t="s">
        <v>56</v>
      </c>
      <c r="AT14" s="186">
        <v>1672</v>
      </c>
      <c r="AU14" s="184">
        <v>0.76380513832547603</v>
      </c>
      <c r="AV14" s="181"/>
      <c r="AW14" s="182"/>
      <c r="AX14" s="182"/>
      <c r="AY14" s="183"/>
      <c r="AZ14" s="184">
        <v>0.76380513832547603</v>
      </c>
      <c r="BA14" s="6">
        <v>0</v>
      </c>
      <c r="BB14" s="6">
        <v>516</v>
      </c>
      <c r="BC14" s="1">
        <v>2404</v>
      </c>
      <c r="BD14" s="9">
        <v>38</v>
      </c>
      <c r="BE14" s="182" t="s">
        <v>29</v>
      </c>
      <c r="BF14" s="8" t="s">
        <v>56</v>
      </c>
      <c r="BG14" s="186">
        <v>1</v>
      </c>
      <c r="BH14" s="184">
        <v>0.74074074074074081</v>
      </c>
      <c r="BI14" s="181"/>
      <c r="BJ14" s="182"/>
      <c r="BK14" s="182"/>
      <c r="BL14" s="183"/>
      <c r="BM14" s="184">
        <v>0.74074074074074081</v>
      </c>
      <c r="BN14" s="266">
        <v>517</v>
      </c>
      <c r="BO14" s="1">
        <v>2404</v>
      </c>
      <c r="BP14" s="59" t="s">
        <v>176</v>
      </c>
      <c r="BQ14" s="266">
        <v>2019</v>
      </c>
      <c r="BR14" s="266" t="s">
        <v>56</v>
      </c>
      <c r="BS14" s="186">
        <v>120</v>
      </c>
      <c r="BT14" s="181"/>
      <c r="BU14" s="182"/>
      <c r="BV14" s="182"/>
      <c r="BW14" s="183"/>
      <c r="BX14" s="186">
        <v>120</v>
      </c>
      <c r="BY14" s="184">
        <v>5.4818550597522199E-2</v>
      </c>
      <c r="BZ14" s="181"/>
      <c r="CA14" s="182"/>
      <c r="CB14" s="182"/>
      <c r="CC14" s="183"/>
      <c r="CD14" s="184">
        <v>5.4818550597522199E-2</v>
      </c>
      <c r="CE14" s="186">
        <v>67</v>
      </c>
      <c r="CF14" s="181" t="s">
        <v>177</v>
      </c>
      <c r="CG14" s="1">
        <v>2404</v>
      </c>
      <c r="CH14" s="182" t="s">
        <v>29</v>
      </c>
      <c r="CI14" s="183" t="s">
        <v>56</v>
      </c>
      <c r="CJ14" s="186">
        <v>67</v>
      </c>
      <c r="CK14" s="184">
        <v>49.629629629629626</v>
      </c>
      <c r="CL14" s="181" t="s">
        <v>178</v>
      </c>
      <c r="CM14" s="1">
        <v>2404</v>
      </c>
      <c r="CN14" s="59" t="s">
        <v>179</v>
      </c>
      <c r="CO14" s="182" t="s">
        <v>29</v>
      </c>
      <c r="CP14" s="183" t="s">
        <v>56</v>
      </c>
      <c r="CQ14" s="186">
        <v>1672</v>
      </c>
      <c r="CR14" s="181"/>
      <c r="CS14" s="182"/>
      <c r="CT14" s="182"/>
      <c r="CU14" s="183"/>
      <c r="CV14" s="186">
        <v>1672</v>
      </c>
      <c r="CW14" s="184">
        <v>0.76380513832547603</v>
      </c>
      <c r="CX14" s="181"/>
      <c r="CY14" s="182"/>
      <c r="CZ14" s="182"/>
      <c r="DA14" s="183"/>
      <c r="DB14" s="184">
        <v>0.76380513832547603</v>
      </c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</row>
    <row r="15" spans="1:181" x14ac:dyDescent="0.25">
      <c r="A15" s="197" t="s">
        <v>50</v>
      </c>
      <c r="B15" s="181" t="s">
        <v>163</v>
      </c>
      <c r="C15" s="1">
        <v>205</v>
      </c>
      <c r="D15" s="59" t="s">
        <v>164</v>
      </c>
      <c r="E15" s="182" t="s">
        <v>29</v>
      </c>
      <c r="F15" s="183" t="s">
        <v>56</v>
      </c>
      <c r="G15" s="186">
        <v>363</v>
      </c>
      <c r="H15" s="186">
        <v>363</v>
      </c>
      <c r="I15" s="181" t="s">
        <v>167</v>
      </c>
      <c r="J15" s="1">
        <v>205</v>
      </c>
      <c r="K15" s="59" t="s">
        <v>168</v>
      </c>
      <c r="L15" s="182" t="s">
        <v>29</v>
      </c>
      <c r="M15" s="183" t="s">
        <v>56</v>
      </c>
      <c r="N15" s="186">
        <v>3194</v>
      </c>
      <c r="O15" s="186">
        <v>3194</v>
      </c>
      <c r="P15" s="182" t="s">
        <v>148</v>
      </c>
      <c r="Q15" s="1">
        <v>205</v>
      </c>
      <c r="R15" s="60"/>
      <c r="S15" s="182" t="s">
        <v>29</v>
      </c>
      <c r="T15" s="183" t="s">
        <v>56</v>
      </c>
      <c r="U15" s="184">
        <v>0.4922813247515474</v>
      </c>
      <c r="V15" s="181" t="s">
        <v>149</v>
      </c>
      <c r="W15" s="182">
        <v>0</v>
      </c>
      <c r="X15" s="182" t="s">
        <v>29</v>
      </c>
      <c r="Y15" s="183" t="s">
        <v>45</v>
      </c>
      <c r="Z15" s="238">
        <v>0.4922813247515474</v>
      </c>
      <c r="AA15" s="246" t="s">
        <v>171</v>
      </c>
      <c r="AB15" s="1">
        <v>205</v>
      </c>
      <c r="AC15" s="247" t="s">
        <v>172</v>
      </c>
      <c r="AD15" s="247" t="s">
        <v>29</v>
      </c>
      <c r="AE15" s="183" t="s">
        <v>56</v>
      </c>
      <c r="AF15" s="249">
        <v>0</v>
      </c>
      <c r="AG15" s="241">
        <v>0</v>
      </c>
      <c r="AH15" s="184">
        <v>0</v>
      </c>
      <c r="AI15" s="181" t="s">
        <v>151</v>
      </c>
      <c r="AJ15" s="182">
        <v>0</v>
      </c>
      <c r="AK15" s="182" t="s">
        <v>29</v>
      </c>
      <c r="AL15" s="183" t="s">
        <v>45</v>
      </c>
      <c r="AM15" s="184">
        <v>0</v>
      </c>
      <c r="AN15" s="186">
        <v>0</v>
      </c>
      <c r="AO15" s="181" t="s">
        <v>174</v>
      </c>
      <c r="AP15" s="1">
        <v>205</v>
      </c>
      <c r="AQ15" s="59" t="s">
        <v>175</v>
      </c>
      <c r="AR15" s="182" t="s">
        <v>29</v>
      </c>
      <c r="AS15" s="183" t="s">
        <v>56</v>
      </c>
      <c r="AT15" s="186">
        <v>0</v>
      </c>
      <c r="AU15" s="184">
        <v>0</v>
      </c>
      <c r="AV15" s="181" t="s">
        <v>153</v>
      </c>
      <c r="AW15" s="182">
        <v>0</v>
      </c>
      <c r="AX15" s="182" t="s">
        <v>29</v>
      </c>
      <c r="AY15" s="183" t="s">
        <v>45</v>
      </c>
      <c r="AZ15" s="184">
        <v>0</v>
      </c>
      <c r="BA15" s="6">
        <v>0</v>
      </c>
      <c r="BB15" s="6">
        <v>516</v>
      </c>
      <c r="BC15" s="1">
        <v>205</v>
      </c>
      <c r="BD15" s="9">
        <v>38</v>
      </c>
      <c r="BE15" s="182" t="s">
        <v>29</v>
      </c>
      <c r="BF15" s="8" t="s">
        <v>56</v>
      </c>
      <c r="BG15" s="186">
        <v>0</v>
      </c>
      <c r="BH15" s="184">
        <v>0</v>
      </c>
      <c r="BI15" s="181" t="s">
        <v>155</v>
      </c>
      <c r="BJ15" s="182">
        <v>0</v>
      </c>
      <c r="BK15" s="182" t="s">
        <v>29</v>
      </c>
      <c r="BL15" s="183" t="s">
        <v>45</v>
      </c>
      <c r="BM15" s="184">
        <v>0</v>
      </c>
      <c r="BN15" s="266">
        <v>517</v>
      </c>
      <c r="BO15" s="1">
        <v>205</v>
      </c>
      <c r="BP15" s="59" t="s">
        <v>176</v>
      </c>
      <c r="BQ15" s="266">
        <v>2019</v>
      </c>
      <c r="BR15" s="266" t="s">
        <v>56</v>
      </c>
      <c r="BS15" s="186">
        <v>0</v>
      </c>
      <c r="BT15" s="181" t="s">
        <v>156</v>
      </c>
      <c r="BU15" s="182">
        <v>0</v>
      </c>
      <c r="BV15" s="182" t="s">
        <v>29</v>
      </c>
      <c r="BW15" s="183" t="s">
        <v>45</v>
      </c>
      <c r="BX15" s="186">
        <v>0</v>
      </c>
      <c r="BY15" s="184">
        <v>0</v>
      </c>
      <c r="BZ15" s="181" t="s">
        <v>157</v>
      </c>
      <c r="CA15" s="182">
        <v>0</v>
      </c>
      <c r="CB15" s="182" t="s">
        <v>29</v>
      </c>
      <c r="CC15" s="183" t="s">
        <v>45</v>
      </c>
      <c r="CD15" s="184">
        <v>0</v>
      </c>
      <c r="CE15" s="186">
        <v>363</v>
      </c>
      <c r="CF15" s="181" t="s">
        <v>177</v>
      </c>
      <c r="CG15" s="1">
        <v>205</v>
      </c>
      <c r="CH15" s="182" t="s">
        <v>29</v>
      </c>
      <c r="CI15" s="183" t="s">
        <v>56</v>
      </c>
      <c r="CJ15" s="186">
        <v>363</v>
      </c>
      <c r="CK15" s="184">
        <v>100</v>
      </c>
      <c r="CL15" s="181" t="s">
        <v>178</v>
      </c>
      <c r="CM15" s="1">
        <v>205</v>
      </c>
      <c r="CN15" s="59" t="s">
        <v>179</v>
      </c>
      <c r="CO15" s="182" t="s">
        <v>29</v>
      </c>
      <c r="CP15" s="183" t="s">
        <v>56</v>
      </c>
      <c r="CQ15" s="186">
        <v>3194</v>
      </c>
      <c r="CR15" s="181" t="s">
        <v>159</v>
      </c>
      <c r="CS15" s="182">
        <v>0</v>
      </c>
      <c r="CT15" s="182" t="s">
        <v>29</v>
      </c>
      <c r="CU15" s="183" t="s">
        <v>45</v>
      </c>
      <c r="CV15" s="186">
        <v>3194</v>
      </c>
      <c r="CW15" s="184">
        <v>0.4922813247515474</v>
      </c>
      <c r="CX15" s="181" t="s">
        <v>159</v>
      </c>
      <c r="CY15" s="182">
        <v>0</v>
      </c>
      <c r="CZ15" s="182" t="s">
        <v>29</v>
      </c>
      <c r="DA15" s="183" t="s">
        <v>45</v>
      </c>
      <c r="DB15" s="184">
        <v>0.4922813247515474</v>
      </c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</row>
    <row r="16" spans="1:181" x14ac:dyDescent="0.25">
      <c r="A16" s="197" t="s">
        <v>51</v>
      </c>
      <c r="B16" s="181" t="s">
        <v>163</v>
      </c>
      <c r="C16" s="1">
        <v>2009</v>
      </c>
      <c r="D16" s="59" t="s">
        <v>164</v>
      </c>
      <c r="E16" s="182" t="s">
        <v>29</v>
      </c>
      <c r="F16" s="183" t="s">
        <v>56</v>
      </c>
      <c r="G16" s="192">
        <v>246</v>
      </c>
      <c r="H16" s="186">
        <v>246</v>
      </c>
      <c r="I16" s="181" t="s">
        <v>167</v>
      </c>
      <c r="J16" s="1">
        <v>2009</v>
      </c>
      <c r="K16" s="59" t="s">
        <v>168</v>
      </c>
      <c r="L16" s="182" t="s">
        <v>29</v>
      </c>
      <c r="M16" s="183" t="s">
        <v>56</v>
      </c>
      <c r="N16" s="186">
        <v>5922.8810000000003</v>
      </c>
      <c r="O16" s="186">
        <v>5922.8810000000003</v>
      </c>
      <c r="P16" s="188" t="s">
        <v>148</v>
      </c>
      <c r="Q16" s="1">
        <v>2009</v>
      </c>
      <c r="R16" s="60"/>
      <c r="S16" s="182" t="s">
        <v>29</v>
      </c>
      <c r="T16" s="183" t="s">
        <v>56</v>
      </c>
      <c r="U16" s="193">
        <v>0.71079121063748085</v>
      </c>
      <c r="V16" s="191" t="s">
        <v>149</v>
      </c>
      <c r="W16" s="188">
        <v>0</v>
      </c>
      <c r="X16" s="188" t="s">
        <v>29</v>
      </c>
      <c r="Y16" s="189" t="s">
        <v>52</v>
      </c>
      <c r="Z16" s="239">
        <v>0.71079121063748085</v>
      </c>
      <c r="AA16" s="246" t="s">
        <v>171</v>
      </c>
      <c r="AB16" s="1">
        <v>2009</v>
      </c>
      <c r="AC16" s="247" t="s">
        <v>172</v>
      </c>
      <c r="AD16" s="247" t="s">
        <v>29</v>
      </c>
      <c r="AE16" s="183" t="s">
        <v>56</v>
      </c>
      <c r="AF16" s="249">
        <v>0</v>
      </c>
      <c r="AG16" s="242">
        <v>0</v>
      </c>
      <c r="AH16" s="193">
        <v>0</v>
      </c>
      <c r="AI16" s="191" t="s">
        <v>151</v>
      </c>
      <c r="AJ16" s="188">
        <v>0</v>
      </c>
      <c r="AK16" s="188" t="s">
        <v>29</v>
      </c>
      <c r="AL16" s="189" t="s">
        <v>52</v>
      </c>
      <c r="AM16" s="193">
        <v>0</v>
      </c>
      <c r="AN16" s="192">
        <v>0</v>
      </c>
      <c r="AO16" s="181" t="s">
        <v>174</v>
      </c>
      <c r="AP16" s="1">
        <v>2009</v>
      </c>
      <c r="AQ16" s="59" t="s">
        <v>175</v>
      </c>
      <c r="AR16" s="182" t="s">
        <v>29</v>
      </c>
      <c r="AS16" s="183" t="s">
        <v>56</v>
      </c>
      <c r="AT16" s="192">
        <v>0</v>
      </c>
      <c r="AU16" s="193">
        <v>0</v>
      </c>
      <c r="AV16" s="191" t="s">
        <v>153</v>
      </c>
      <c r="AW16" s="188">
        <v>0</v>
      </c>
      <c r="AX16" s="188" t="s">
        <v>29</v>
      </c>
      <c r="AY16" s="189" t="s">
        <v>52</v>
      </c>
      <c r="AZ16" s="193">
        <v>0</v>
      </c>
      <c r="BA16" s="6">
        <v>0</v>
      </c>
      <c r="BB16" s="6">
        <v>516</v>
      </c>
      <c r="BC16" s="1">
        <v>2009</v>
      </c>
      <c r="BD16" s="9">
        <v>38</v>
      </c>
      <c r="BE16" s="182" t="s">
        <v>29</v>
      </c>
      <c r="BF16" s="8" t="s">
        <v>56</v>
      </c>
      <c r="BG16" s="192">
        <v>2</v>
      </c>
      <c r="BH16" s="193">
        <v>0.81300813008130091</v>
      </c>
      <c r="BI16" s="191" t="s">
        <v>155</v>
      </c>
      <c r="BJ16" s="188">
        <v>0</v>
      </c>
      <c r="BK16" s="188" t="s">
        <v>29</v>
      </c>
      <c r="BL16" s="189" t="s">
        <v>52</v>
      </c>
      <c r="BM16" s="193">
        <v>0.81300813008130091</v>
      </c>
      <c r="BN16" s="266">
        <v>517</v>
      </c>
      <c r="BO16" s="1">
        <v>2009</v>
      </c>
      <c r="BP16" s="59" t="s">
        <v>176</v>
      </c>
      <c r="BQ16" s="266">
        <v>2019</v>
      </c>
      <c r="BR16" s="266" t="s">
        <v>56</v>
      </c>
      <c r="BS16" s="192">
        <v>16.63</v>
      </c>
      <c r="BT16" s="191" t="s">
        <v>156</v>
      </c>
      <c r="BU16" s="188">
        <v>0</v>
      </c>
      <c r="BV16" s="188" t="s">
        <v>29</v>
      </c>
      <c r="BW16" s="189" t="s">
        <v>52</v>
      </c>
      <c r="BX16" s="192">
        <v>16.63</v>
      </c>
      <c r="BY16" s="193">
        <v>1.9957277265745007E-3</v>
      </c>
      <c r="BZ16" s="191" t="s">
        <v>157</v>
      </c>
      <c r="CA16" s="188">
        <v>0</v>
      </c>
      <c r="CB16" s="188" t="s">
        <v>29</v>
      </c>
      <c r="CC16" s="189" t="s">
        <v>52</v>
      </c>
      <c r="CD16" s="193">
        <v>1.9957277265745007E-3</v>
      </c>
      <c r="CE16" s="192">
        <v>244</v>
      </c>
      <c r="CF16" s="181" t="s">
        <v>177</v>
      </c>
      <c r="CG16" s="1">
        <v>2009</v>
      </c>
      <c r="CH16" s="182" t="s">
        <v>29</v>
      </c>
      <c r="CI16" s="183" t="s">
        <v>56</v>
      </c>
      <c r="CJ16" s="192">
        <v>244</v>
      </c>
      <c r="CK16" s="193">
        <v>99.1869918699187</v>
      </c>
      <c r="CL16" s="181" t="s">
        <v>178</v>
      </c>
      <c r="CM16" s="1">
        <v>2009</v>
      </c>
      <c r="CN16" s="59" t="s">
        <v>179</v>
      </c>
      <c r="CO16" s="182" t="s">
        <v>29</v>
      </c>
      <c r="CP16" s="183" t="s">
        <v>56</v>
      </c>
      <c r="CQ16" s="192">
        <v>5906.2510000000002</v>
      </c>
      <c r="CR16" s="191" t="s">
        <v>159</v>
      </c>
      <c r="CS16" s="188">
        <v>0</v>
      </c>
      <c r="CT16" s="188" t="s">
        <v>29</v>
      </c>
      <c r="CU16" s="189" t="s">
        <v>52</v>
      </c>
      <c r="CV16" s="192">
        <v>5906.2510000000002</v>
      </c>
      <c r="CW16" s="193">
        <v>0.70879548291090633</v>
      </c>
      <c r="CX16" s="181" t="s">
        <v>159</v>
      </c>
      <c r="CY16" s="182">
        <v>0</v>
      </c>
      <c r="CZ16" s="182" t="s">
        <v>29</v>
      </c>
      <c r="DA16" s="183" t="s">
        <v>52</v>
      </c>
      <c r="DB16" s="193">
        <v>0.70879548291090633</v>
      </c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</row>
    <row r="17" spans="1:181" x14ac:dyDescent="0.25">
      <c r="A17" s="202" t="s">
        <v>14</v>
      </c>
      <c r="B17" s="181" t="s">
        <v>163</v>
      </c>
      <c r="C17" s="1">
        <v>2001</v>
      </c>
      <c r="D17" s="59" t="s">
        <v>164</v>
      </c>
      <c r="E17" s="182" t="s">
        <v>29</v>
      </c>
      <c r="F17" s="183" t="s">
        <v>56</v>
      </c>
      <c r="G17" s="192">
        <v>0</v>
      </c>
      <c r="H17" s="186">
        <v>0</v>
      </c>
      <c r="I17" s="181" t="s">
        <v>167</v>
      </c>
      <c r="J17" s="1">
        <v>2001</v>
      </c>
      <c r="K17" s="59" t="s">
        <v>168</v>
      </c>
      <c r="L17" s="182" t="s">
        <v>29</v>
      </c>
      <c r="M17" s="183" t="s">
        <v>56</v>
      </c>
      <c r="N17" s="186">
        <v>0</v>
      </c>
      <c r="O17" s="186">
        <v>0</v>
      </c>
      <c r="P17" s="203"/>
      <c r="Q17" s="1">
        <v>2001</v>
      </c>
      <c r="R17" s="60"/>
      <c r="S17" s="182" t="s">
        <v>29</v>
      </c>
      <c r="T17" s="183" t="s">
        <v>56</v>
      </c>
      <c r="U17" s="193">
        <v>0</v>
      </c>
      <c r="V17" s="205"/>
      <c r="W17" s="203"/>
      <c r="X17" s="203"/>
      <c r="Y17" s="204"/>
      <c r="Z17" s="239">
        <v>0</v>
      </c>
      <c r="AA17" s="246" t="s">
        <v>171</v>
      </c>
      <c r="AB17" s="1">
        <v>2001</v>
      </c>
      <c r="AC17" s="247" t="s">
        <v>172</v>
      </c>
      <c r="AD17" s="247" t="s">
        <v>29</v>
      </c>
      <c r="AE17" s="183" t="s">
        <v>56</v>
      </c>
      <c r="AF17" s="249">
        <v>0</v>
      </c>
      <c r="AG17" s="242">
        <v>0</v>
      </c>
      <c r="AH17" s="193" t="e">
        <v>#DIV/0!</v>
      </c>
      <c r="AI17" s="191" t="s">
        <v>152</v>
      </c>
      <c r="AJ17" s="188">
        <v>0</v>
      </c>
      <c r="AK17" s="188" t="s">
        <v>29</v>
      </c>
      <c r="AL17" s="189" t="s">
        <v>53</v>
      </c>
      <c r="AM17" s="193" t="e">
        <v>#DIV/0!</v>
      </c>
      <c r="AN17" s="192">
        <v>0</v>
      </c>
      <c r="AO17" s="181" t="s">
        <v>174</v>
      </c>
      <c r="AP17" s="1">
        <v>2001</v>
      </c>
      <c r="AQ17" s="59" t="s">
        <v>175</v>
      </c>
      <c r="AR17" s="182" t="s">
        <v>29</v>
      </c>
      <c r="AS17" s="183" t="s">
        <v>56</v>
      </c>
      <c r="AT17" s="192">
        <v>0</v>
      </c>
      <c r="AU17" s="193">
        <v>0</v>
      </c>
      <c r="AV17" s="191" t="s">
        <v>154</v>
      </c>
      <c r="AW17" s="188">
        <v>0</v>
      </c>
      <c r="AX17" s="188" t="s">
        <v>29</v>
      </c>
      <c r="AY17" s="189" t="s">
        <v>53</v>
      </c>
      <c r="AZ17" s="193">
        <v>0</v>
      </c>
      <c r="BA17" s="6">
        <v>0</v>
      </c>
      <c r="BB17" s="6">
        <v>516</v>
      </c>
      <c r="BC17" s="1">
        <v>2001</v>
      </c>
      <c r="BD17" s="9">
        <v>38</v>
      </c>
      <c r="BE17" s="182" t="s">
        <v>29</v>
      </c>
      <c r="BF17" s="8" t="s">
        <v>56</v>
      </c>
      <c r="BG17" s="192">
        <v>0</v>
      </c>
      <c r="BH17" s="193" t="e">
        <v>#DIV/0!</v>
      </c>
      <c r="BI17" s="191" t="s">
        <v>156</v>
      </c>
      <c r="BJ17" s="188">
        <v>0</v>
      </c>
      <c r="BK17" s="188" t="s">
        <v>29</v>
      </c>
      <c r="BL17" s="189" t="s">
        <v>53</v>
      </c>
      <c r="BM17" s="193" t="e">
        <v>#DIV/0!</v>
      </c>
      <c r="BN17" s="266">
        <v>517</v>
      </c>
      <c r="BO17" s="1">
        <v>2001</v>
      </c>
      <c r="BP17" s="59" t="s">
        <v>176</v>
      </c>
      <c r="BQ17" s="266">
        <v>2019</v>
      </c>
      <c r="BR17" s="266" t="s">
        <v>56</v>
      </c>
      <c r="BS17" s="192">
        <v>0</v>
      </c>
      <c r="BT17" s="191" t="s">
        <v>157</v>
      </c>
      <c r="BU17" s="188">
        <v>0</v>
      </c>
      <c r="BV17" s="188" t="s">
        <v>29</v>
      </c>
      <c r="BW17" s="189" t="s">
        <v>53</v>
      </c>
      <c r="BX17" s="192">
        <v>0</v>
      </c>
      <c r="BY17" s="193">
        <v>0</v>
      </c>
      <c r="BZ17" s="191" t="s">
        <v>158</v>
      </c>
      <c r="CA17" s="188">
        <v>0</v>
      </c>
      <c r="CB17" s="188" t="s">
        <v>29</v>
      </c>
      <c r="CC17" s="189" t="s">
        <v>53</v>
      </c>
      <c r="CD17" s="193">
        <v>0</v>
      </c>
      <c r="CE17" s="192">
        <v>0</v>
      </c>
      <c r="CF17" s="181" t="s">
        <v>177</v>
      </c>
      <c r="CG17" s="1">
        <v>2001</v>
      </c>
      <c r="CH17" s="182" t="s">
        <v>29</v>
      </c>
      <c r="CI17" s="183" t="s">
        <v>56</v>
      </c>
      <c r="CJ17" s="192">
        <v>0</v>
      </c>
      <c r="CK17" s="193" t="e">
        <v>#DIV/0!</v>
      </c>
      <c r="CL17" s="181" t="s">
        <v>178</v>
      </c>
      <c r="CM17" s="1">
        <v>2001</v>
      </c>
      <c r="CN17" s="59" t="s">
        <v>179</v>
      </c>
      <c r="CO17" s="182" t="s">
        <v>29</v>
      </c>
      <c r="CP17" s="183" t="s">
        <v>56</v>
      </c>
      <c r="CQ17" s="192">
        <v>0</v>
      </c>
      <c r="CR17" s="191" t="s">
        <v>160</v>
      </c>
      <c r="CS17" s="188">
        <v>0</v>
      </c>
      <c r="CT17" s="188" t="s">
        <v>29</v>
      </c>
      <c r="CU17" s="189" t="s">
        <v>53</v>
      </c>
      <c r="CV17" s="192">
        <v>0</v>
      </c>
      <c r="CW17" s="193">
        <v>0</v>
      </c>
      <c r="CX17" s="181" t="s">
        <v>160</v>
      </c>
      <c r="CY17" s="182">
        <v>0</v>
      </c>
      <c r="CZ17" s="182" t="s">
        <v>29</v>
      </c>
      <c r="DA17" s="183" t="s">
        <v>53</v>
      </c>
      <c r="DB17" s="193">
        <v>0</v>
      </c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</row>
    <row r="18" spans="1:181" x14ac:dyDescent="0.25">
      <c r="A18" s="199" t="s">
        <v>25</v>
      </c>
      <c r="B18" s="199"/>
      <c r="C18" s="199"/>
      <c r="D18" s="199"/>
      <c r="E18" s="199"/>
      <c r="F18" s="199"/>
      <c r="G18" s="200">
        <v>4034</v>
      </c>
      <c r="H18" s="200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4">
        <v>0.4579774024546438</v>
      </c>
      <c r="V18" s="199"/>
      <c r="W18" s="199"/>
      <c r="X18" s="199"/>
      <c r="Y18" s="199"/>
      <c r="Z18" s="240">
        <v>0.4579774024546438</v>
      </c>
      <c r="AA18" s="246"/>
      <c r="AB18" s="247"/>
      <c r="AC18" s="247"/>
      <c r="AD18" s="247"/>
      <c r="AE18" s="248"/>
      <c r="AF18" s="250">
        <v>67</v>
      </c>
      <c r="AG18" s="243">
        <v>67</v>
      </c>
      <c r="AH18" s="194">
        <v>1.6608824987605353</v>
      </c>
      <c r="AI18" s="199"/>
      <c r="AJ18" s="199"/>
      <c r="AK18" s="199"/>
      <c r="AL18" s="199"/>
      <c r="AM18" s="196">
        <v>1.6608824987605353</v>
      </c>
      <c r="AN18" s="200">
        <v>1672</v>
      </c>
      <c r="AO18" s="199"/>
      <c r="AP18" s="199"/>
      <c r="AQ18" s="199"/>
      <c r="AR18" s="199"/>
      <c r="AS18" s="199"/>
      <c r="AT18" s="200">
        <v>1672</v>
      </c>
      <c r="AU18" s="194">
        <v>1.5055185538954033E-2</v>
      </c>
      <c r="AV18" s="199"/>
      <c r="AW18" s="199"/>
      <c r="AX18" s="199"/>
      <c r="AY18" s="199"/>
      <c r="AZ18" s="194">
        <v>1.5055185538954033E-2</v>
      </c>
      <c r="BA18" s="194"/>
      <c r="BB18" s="194"/>
      <c r="BC18" s="194"/>
      <c r="BD18" s="194"/>
      <c r="BE18" s="194"/>
      <c r="BF18" s="200">
        <v>57</v>
      </c>
      <c r="BG18" s="200">
        <v>57</v>
      </c>
      <c r="BH18" s="194">
        <v>1.412989588497769</v>
      </c>
      <c r="BI18" s="199"/>
      <c r="BJ18" s="199"/>
      <c r="BK18" s="199"/>
      <c r="BL18" s="199"/>
      <c r="BM18" s="194">
        <v>1.412989588497769</v>
      </c>
      <c r="BN18" s="194"/>
      <c r="BO18" s="194"/>
      <c r="BP18" s="194"/>
      <c r="BQ18" s="194"/>
      <c r="BR18" s="194"/>
      <c r="BS18" s="200">
        <v>523.63</v>
      </c>
      <c r="BT18" s="199"/>
      <c r="BU18" s="199"/>
      <c r="BV18" s="199"/>
      <c r="BW18" s="199"/>
      <c r="BX18" s="200">
        <v>523.63</v>
      </c>
      <c r="BY18" s="194">
        <v>4.7149203371785282E-3</v>
      </c>
      <c r="BZ18" s="199"/>
      <c r="CA18" s="199"/>
      <c r="CB18" s="199"/>
      <c r="CC18" s="199"/>
      <c r="CD18" s="194">
        <v>4.7149203371785282E-3</v>
      </c>
      <c r="CE18" s="200">
        <v>3910</v>
      </c>
      <c r="CF18" s="199"/>
      <c r="CG18" s="199"/>
      <c r="CH18" s="199"/>
      <c r="CI18" s="199"/>
      <c r="CJ18" s="200">
        <v>3910</v>
      </c>
      <c r="CK18" s="194">
        <v>96.926127912741705</v>
      </c>
      <c r="CL18" s="199"/>
      <c r="CM18" s="199"/>
      <c r="CN18" s="199"/>
      <c r="CO18" s="199"/>
      <c r="CP18" s="199"/>
      <c r="CQ18" s="200">
        <v>48666.461000000025</v>
      </c>
      <c r="CR18" s="199"/>
      <c r="CS18" s="199"/>
      <c r="CT18" s="199"/>
      <c r="CU18" s="199"/>
      <c r="CV18" s="200">
        <v>48666.461000000025</v>
      </c>
      <c r="CW18" s="194">
        <v>0.43820729657851121</v>
      </c>
      <c r="CX18" s="201"/>
      <c r="CY18" s="201"/>
      <c r="CZ18" s="201"/>
      <c r="DA18" s="201"/>
      <c r="DB18" s="194">
        <v>0.43820729657851121</v>
      </c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</row>
    <row r="19" spans="1:181" x14ac:dyDescent="0.25">
      <c r="A19" s="177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7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</row>
    <row r="20" spans="1:181" x14ac:dyDescent="0.25">
      <c r="A20" s="177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</row>
    <row r="21" spans="1:181" x14ac:dyDescent="0.25">
      <c r="A21" s="177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7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</row>
    <row r="22" spans="1:181" x14ac:dyDescent="0.25">
      <c r="A22" s="177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7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</row>
    <row r="23" spans="1:181" x14ac:dyDescent="0.25">
      <c r="A23" s="177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77"/>
      <c r="BO23" s="177"/>
      <c r="BP23" s="177"/>
      <c r="BQ23" s="177"/>
      <c r="BR23" s="177"/>
      <c r="BS23" s="177"/>
      <c r="BT23" s="177"/>
      <c r="BU23" s="177"/>
      <c r="BV23" s="177"/>
      <c r="BW23" s="177"/>
      <c r="BX23" s="177"/>
      <c r="BY23" s="177"/>
      <c r="BZ23" s="177"/>
      <c r="CA23" s="177"/>
      <c r="CB23" s="177"/>
      <c r="CC23" s="177"/>
      <c r="CD23" s="177"/>
      <c r="CE23" s="177"/>
      <c r="CF23" s="177"/>
      <c r="CG23" s="177"/>
      <c r="CH23" s="177"/>
      <c r="CI23" s="177"/>
      <c r="CJ23" s="177"/>
      <c r="CK23" s="177"/>
      <c r="CL23" s="177"/>
      <c r="CM23" s="177"/>
      <c r="CN23" s="177"/>
      <c r="CO23" s="177"/>
      <c r="CP23" s="177"/>
      <c r="CQ23" s="177"/>
      <c r="CR23" s="177"/>
      <c r="CS23" s="177"/>
      <c r="CT23" s="177"/>
      <c r="CU23" s="177"/>
      <c r="CV23" s="177"/>
      <c r="CW23" s="177"/>
      <c r="CX23" s="177"/>
      <c r="CY23" s="177"/>
      <c r="CZ23" s="177"/>
      <c r="DA23" s="177"/>
      <c r="DB23" s="177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</row>
    <row r="24" spans="1:181" x14ac:dyDescent="0.25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77"/>
      <c r="BO24" s="177"/>
      <c r="BP24" s="177"/>
      <c r="BQ24" s="177"/>
      <c r="BR24" s="177"/>
      <c r="BS24" s="177"/>
      <c r="BT24" s="177"/>
      <c r="BU24" s="177"/>
      <c r="BV24" s="177"/>
      <c r="BW24" s="177"/>
      <c r="BX24" s="177"/>
      <c r="BY24" s="177"/>
      <c r="BZ24" s="177"/>
      <c r="CA24" s="177"/>
      <c r="CB24" s="177"/>
      <c r="CC24" s="177"/>
      <c r="CD24" s="177"/>
      <c r="CE24" s="177"/>
      <c r="CF24" s="177"/>
      <c r="CG24" s="177"/>
      <c r="CH24" s="177"/>
      <c r="CI24" s="177"/>
      <c r="CJ24" s="177"/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7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</row>
    <row r="25" spans="1:181" x14ac:dyDescent="0.25">
      <c r="A25" s="177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BD25" s="177"/>
      <c r="BE25" s="177"/>
      <c r="BF25" s="177"/>
      <c r="BG25" s="177"/>
      <c r="BH25" s="177"/>
      <c r="BI25" s="177"/>
      <c r="BJ25" s="177"/>
      <c r="BK25" s="177"/>
      <c r="BL25" s="177"/>
      <c r="BM25" s="177"/>
      <c r="BN25" s="177"/>
      <c r="BO25" s="177"/>
      <c r="BP25" s="177"/>
      <c r="BQ25" s="177"/>
      <c r="BR25" s="177"/>
      <c r="BS25" s="177"/>
      <c r="BT25" s="177"/>
      <c r="BU25" s="177"/>
      <c r="BV25" s="177"/>
      <c r="BW25" s="177"/>
      <c r="BX25" s="177"/>
      <c r="BY25" s="177"/>
      <c r="BZ25" s="177"/>
      <c r="CA25" s="177"/>
      <c r="CB25" s="177"/>
      <c r="CC25" s="177"/>
      <c r="CD25" s="177"/>
      <c r="CE25" s="177"/>
      <c r="CF25" s="177"/>
      <c r="CG25" s="177"/>
      <c r="CH25" s="177"/>
      <c r="CI25" s="177"/>
      <c r="CJ25" s="177"/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</row>
    <row r="26" spans="1:181" x14ac:dyDescent="0.25">
      <c r="A26" s="177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D26" s="177"/>
      <c r="BE26" s="177"/>
      <c r="BF26" s="177"/>
      <c r="BG26" s="177"/>
      <c r="BH26" s="177"/>
      <c r="BI26" s="177"/>
      <c r="BJ26" s="177"/>
      <c r="BK26" s="177"/>
      <c r="BL26" s="177"/>
      <c r="BM26" s="177"/>
      <c r="BN26" s="177"/>
      <c r="BO26" s="177"/>
      <c r="BP26" s="177"/>
      <c r="BQ26" s="177"/>
      <c r="BR26" s="177"/>
      <c r="BS26" s="177"/>
      <c r="BT26" s="177"/>
      <c r="BU26" s="177"/>
      <c r="BV26" s="177"/>
      <c r="BW26" s="177"/>
      <c r="BX26" s="177"/>
      <c r="BY26" s="177"/>
      <c r="BZ26" s="177"/>
      <c r="CA26" s="177"/>
      <c r="CB26" s="177"/>
      <c r="CC26" s="177"/>
      <c r="CD26" s="177"/>
      <c r="CE26" s="177"/>
      <c r="CF26" s="177"/>
      <c r="CG26" s="177"/>
      <c r="CH26" s="177"/>
      <c r="CI26" s="177"/>
      <c r="CJ26" s="177"/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</row>
    <row r="27" spans="1:181" x14ac:dyDescent="0.25">
      <c r="A27" s="177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</row>
    <row r="28" spans="1:181" x14ac:dyDescent="0.25">
      <c r="A28" s="177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</row>
    <row r="29" spans="1:181" x14ac:dyDescent="0.25">
      <c r="A29" s="177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</row>
    <row r="30" spans="1:181" x14ac:dyDescent="0.25">
      <c r="A30" s="177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7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</row>
    <row r="31" spans="1:181" x14ac:dyDescent="0.25">
      <c r="A31" s="177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7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</row>
    <row r="32" spans="1:181" x14ac:dyDescent="0.25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</row>
    <row r="33" spans="1:181" x14ac:dyDescent="0.25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7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</row>
    <row r="34" spans="1:181" x14ac:dyDescent="0.25">
      <c r="A34" s="177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  <c r="BL34" s="177"/>
      <c r="BM34" s="177"/>
      <c r="BN34" s="177"/>
      <c r="BO34" s="177"/>
      <c r="BP34" s="177"/>
      <c r="BQ34" s="177"/>
      <c r="BR34" s="177"/>
      <c r="BS34" s="177"/>
      <c r="BT34" s="177"/>
      <c r="BU34" s="177"/>
      <c r="BV34" s="177"/>
      <c r="BW34" s="177"/>
      <c r="BX34" s="177"/>
      <c r="BY34" s="177"/>
      <c r="BZ34" s="177"/>
      <c r="CA34" s="177"/>
      <c r="CB34" s="177"/>
      <c r="CC34" s="177"/>
      <c r="CD34" s="177"/>
      <c r="CE34" s="177"/>
      <c r="CF34" s="177"/>
      <c r="CG34" s="177"/>
      <c r="CH34" s="177"/>
      <c r="CI34" s="177"/>
      <c r="CJ34" s="177"/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7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</row>
    <row r="35" spans="1:181" x14ac:dyDescent="0.25">
      <c r="A35" s="177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</row>
    <row r="36" spans="1:181" x14ac:dyDescent="0.25">
      <c r="A36" s="177"/>
      <c r="B36" s="177"/>
      <c r="C36" s="1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7"/>
      <c r="BR36" s="177"/>
      <c r="BS36" s="177"/>
      <c r="BT36" s="177"/>
      <c r="BU36" s="177"/>
      <c r="BV36" s="177"/>
      <c r="BW36" s="177"/>
      <c r="BX36" s="177"/>
      <c r="BY36" s="177"/>
      <c r="BZ36" s="177"/>
      <c r="CA36" s="177"/>
      <c r="CB36" s="177"/>
      <c r="CC36" s="177"/>
      <c r="CD36" s="177"/>
      <c r="CE36" s="177"/>
      <c r="CF36" s="177"/>
      <c r="CG36" s="177"/>
      <c r="CH36" s="177"/>
      <c r="CI36" s="177"/>
      <c r="CJ36" s="177"/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7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</row>
    <row r="37" spans="1:181" x14ac:dyDescent="0.25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  <c r="BL37" s="177"/>
      <c r="BM37" s="177"/>
      <c r="BN37" s="177"/>
      <c r="BO37" s="177"/>
      <c r="BP37" s="177"/>
      <c r="BQ37" s="177"/>
      <c r="BR37" s="177"/>
      <c r="BS37" s="177"/>
      <c r="BT37" s="177"/>
      <c r="BU37" s="177"/>
      <c r="BV37" s="177"/>
      <c r="BW37" s="177"/>
      <c r="BX37" s="177"/>
      <c r="BY37" s="177"/>
      <c r="BZ37" s="177"/>
      <c r="CA37" s="177"/>
      <c r="CB37" s="177"/>
      <c r="CC37" s="177"/>
      <c r="CD37" s="177"/>
      <c r="CE37" s="177"/>
      <c r="CF37" s="177"/>
      <c r="CG37" s="177"/>
      <c r="CH37" s="177"/>
      <c r="CI37" s="177"/>
      <c r="CJ37" s="177"/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7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</row>
    <row r="38" spans="1:181" x14ac:dyDescent="0.25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7"/>
      <c r="BP38" s="177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7"/>
      <c r="CG38" s="177"/>
      <c r="CH38" s="177"/>
      <c r="CI38" s="177"/>
      <c r="CJ38" s="177"/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7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</row>
    <row r="39" spans="1:181" x14ac:dyDescent="0.25">
      <c r="A39" s="177"/>
      <c r="B39" s="177"/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  <c r="BN39" s="177"/>
      <c r="BO39" s="177"/>
      <c r="BP39" s="177"/>
      <c r="BQ39" s="177"/>
      <c r="BR39" s="177"/>
      <c r="BS39" s="177"/>
      <c r="BT39" s="177"/>
      <c r="BU39" s="177"/>
      <c r="BV39" s="177"/>
      <c r="BW39" s="177"/>
      <c r="BX39" s="177"/>
      <c r="BY39" s="177"/>
      <c r="BZ39" s="177"/>
      <c r="CA39" s="177"/>
      <c r="CB39" s="177"/>
      <c r="CC39" s="177"/>
      <c r="CD39" s="177"/>
      <c r="CE39" s="177"/>
      <c r="CF39" s="177"/>
      <c r="CG39" s="177"/>
      <c r="CH39" s="177"/>
      <c r="CI39" s="177"/>
      <c r="CJ39" s="177"/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7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</row>
    <row r="40" spans="1:181" x14ac:dyDescent="0.25">
      <c r="A40" s="177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7"/>
      <c r="BZ40" s="177"/>
      <c r="CA40" s="177"/>
      <c r="CB40" s="177"/>
      <c r="CC40" s="177"/>
      <c r="CD40" s="177"/>
      <c r="CE40" s="177"/>
      <c r="CF40" s="177"/>
      <c r="CG40" s="177"/>
      <c r="CH40" s="177"/>
      <c r="CI40" s="177"/>
      <c r="CJ40" s="177"/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7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</row>
    <row r="41" spans="1:181" x14ac:dyDescent="0.25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177"/>
      <c r="CA41" s="177"/>
      <c r="CB41" s="177"/>
      <c r="CC41" s="177"/>
      <c r="CD41" s="177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</row>
    <row r="42" spans="1:181" x14ac:dyDescent="0.25">
      <c r="A42" s="177"/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  <c r="BN42" s="177"/>
      <c r="BO42" s="177"/>
      <c r="BP42" s="177"/>
      <c r="BQ42" s="177"/>
      <c r="BR42" s="177"/>
      <c r="BS42" s="177"/>
      <c r="BT42" s="177"/>
      <c r="BU42" s="177"/>
      <c r="BV42" s="177"/>
      <c r="BW42" s="177"/>
      <c r="BX42" s="177"/>
      <c r="BY42" s="177"/>
      <c r="BZ42" s="177"/>
      <c r="CA42" s="177"/>
      <c r="CB42" s="177"/>
      <c r="CC42" s="177"/>
      <c r="CD42" s="177"/>
      <c r="CE42" s="177"/>
      <c r="CF42" s="177"/>
      <c r="CG42" s="177"/>
      <c r="CH42" s="177"/>
      <c r="CI42" s="177"/>
      <c r="CJ42" s="177"/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7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</row>
    <row r="43" spans="1:181" x14ac:dyDescent="0.25">
      <c r="A43" s="177"/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/>
      <c r="BF43" s="177"/>
      <c r="BG43" s="177"/>
      <c r="BH43" s="177"/>
      <c r="BI43" s="177"/>
      <c r="BJ43" s="177"/>
      <c r="BK43" s="177"/>
      <c r="BL43" s="177"/>
      <c r="BM43" s="177"/>
      <c r="BN43" s="177"/>
      <c r="BO43" s="177"/>
      <c r="BP43" s="177"/>
      <c r="BQ43" s="177"/>
      <c r="BR43" s="177"/>
      <c r="BS43" s="177"/>
      <c r="BT43" s="177"/>
      <c r="BU43" s="177"/>
      <c r="BV43" s="177"/>
      <c r="BW43" s="177"/>
      <c r="BX43" s="177"/>
      <c r="BY43" s="177"/>
      <c r="BZ43" s="177"/>
      <c r="CA43" s="177"/>
      <c r="CB43" s="177"/>
      <c r="CC43" s="177"/>
      <c r="CD43" s="177"/>
      <c r="CE43" s="177"/>
      <c r="CF43" s="177"/>
      <c r="CG43" s="177"/>
      <c r="CH43" s="177"/>
      <c r="CI43" s="177"/>
      <c r="CJ43" s="177"/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7"/>
      <c r="CV43" s="177"/>
      <c r="CW43" s="177"/>
      <c r="CX43" s="177"/>
      <c r="CY43" s="177"/>
      <c r="CZ43" s="177"/>
      <c r="DA43" s="177"/>
      <c r="DB43" s="177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</row>
    <row r="44" spans="1:181" x14ac:dyDescent="0.25">
      <c r="A44" s="177"/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/>
      <c r="BG44" s="177"/>
      <c r="BH44" s="177"/>
      <c r="BI44" s="177"/>
      <c r="BJ44" s="177"/>
      <c r="BK44" s="177"/>
      <c r="BL44" s="177"/>
      <c r="BM44" s="177"/>
      <c r="BN44" s="177"/>
      <c r="BO44" s="177"/>
      <c r="BP44" s="177"/>
      <c r="BQ44" s="177"/>
      <c r="BR44" s="177"/>
      <c r="BS44" s="177"/>
      <c r="BT44" s="177"/>
      <c r="BU44" s="177"/>
      <c r="BV44" s="177"/>
      <c r="BW44" s="177"/>
      <c r="BX44" s="177"/>
      <c r="BY44" s="177"/>
      <c r="BZ44" s="177"/>
      <c r="CA44" s="177"/>
      <c r="CB44" s="177"/>
      <c r="CC44" s="177"/>
      <c r="CD44" s="177"/>
      <c r="CE44" s="177"/>
      <c r="CF44" s="177"/>
      <c r="CG44" s="177"/>
      <c r="CH44" s="177"/>
      <c r="CI44" s="177"/>
      <c r="CJ44" s="177"/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7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</row>
    <row r="45" spans="1:181" x14ac:dyDescent="0.25">
      <c r="A45" s="177"/>
      <c r="B45" s="177"/>
      <c r="C45" s="177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17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177"/>
      <c r="CV45" s="177"/>
      <c r="CW45" s="177"/>
      <c r="CX45" s="177"/>
      <c r="CY45" s="177"/>
      <c r="CZ45" s="177"/>
      <c r="DA45" s="177"/>
      <c r="DB45" s="177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</row>
    <row r="46" spans="1:181" x14ac:dyDescent="0.25">
      <c r="A46" s="177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/>
      <c r="BF46" s="177"/>
      <c r="BG46" s="177"/>
      <c r="BH46" s="177"/>
      <c r="BI46" s="177"/>
      <c r="BJ46" s="177"/>
      <c r="BK46" s="177"/>
      <c r="BL46" s="177"/>
      <c r="BM46" s="177"/>
      <c r="BN46" s="177"/>
      <c r="BO46" s="177"/>
      <c r="BP46" s="177"/>
      <c r="BQ46" s="177"/>
      <c r="BR46" s="177"/>
      <c r="BS46" s="177"/>
      <c r="BT46" s="177"/>
      <c r="BU46" s="177"/>
      <c r="BV46" s="177"/>
      <c r="BW46" s="177"/>
      <c r="BX46" s="177"/>
      <c r="BY46" s="177"/>
      <c r="BZ46" s="177"/>
      <c r="CA46" s="177"/>
      <c r="CB46" s="177"/>
      <c r="CC46" s="177"/>
      <c r="CD46" s="177"/>
      <c r="CE46" s="177"/>
      <c r="CF46" s="177"/>
      <c r="CG46" s="177"/>
      <c r="CH46" s="177"/>
      <c r="CI46" s="177"/>
      <c r="CJ46" s="177"/>
      <c r="CK46" s="177"/>
      <c r="CL46" s="177"/>
      <c r="CM46" s="177"/>
      <c r="CN46" s="177"/>
      <c r="CO46" s="177"/>
      <c r="CP46" s="177"/>
      <c r="CQ46" s="177"/>
      <c r="CR46" s="177"/>
      <c r="CS46" s="177"/>
      <c r="CT46" s="177"/>
      <c r="CU46" s="177"/>
      <c r="CV46" s="177"/>
      <c r="CW46" s="177"/>
      <c r="CX46" s="177"/>
      <c r="CY46" s="177"/>
      <c r="CZ46" s="177"/>
      <c r="DA46" s="177"/>
      <c r="DB46" s="177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</row>
    <row r="47" spans="1:181" x14ac:dyDescent="0.25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77"/>
      <c r="BN47" s="177"/>
      <c r="BO47" s="177"/>
      <c r="BP47" s="177"/>
      <c r="BQ47" s="177"/>
      <c r="BR47" s="177"/>
      <c r="BS47" s="177"/>
      <c r="BT47" s="177"/>
      <c r="BU47" s="177"/>
      <c r="BV47" s="177"/>
      <c r="BW47" s="177"/>
      <c r="BX47" s="177"/>
      <c r="BY47" s="177"/>
      <c r="BZ47" s="177"/>
      <c r="CA47" s="177"/>
      <c r="CB47" s="177"/>
      <c r="CC47" s="177"/>
      <c r="CD47" s="177"/>
      <c r="CE47" s="177"/>
      <c r="CF47" s="177"/>
      <c r="CG47" s="177"/>
      <c r="CH47" s="177"/>
      <c r="CI47" s="177"/>
      <c r="CJ47" s="177"/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7"/>
      <c r="CW47" s="177"/>
      <c r="CX47" s="177"/>
      <c r="CY47" s="177"/>
      <c r="CZ47" s="177"/>
      <c r="DA47" s="177"/>
      <c r="DB47" s="177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</row>
    <row r="48" spans="1:181" x14ac:dyDescent="0.25">
      <c r="A48" s="177"/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77"/>
      <c r="Z48" s="177"/>
      <c r="AA48" s="177"/>
      <c r="AB48" s="177"/>
      <c r="AC48" s="177"/>
      <c r="AD48" s="177"/>
      <c r="AE48" s="177"/>
      <c r="AF48" s="177"/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/>
      <c r="BG48" s="177"/>
      <c r="BH48" s="177"/>
      <c r="BI48" s="177"/>
      <c r="BJ48" s="177"/>
      <c r="BK48" s="177"/>
      <c r="BL48" s="177"/>
      <c r="BM48" s="177"/>
      <c r="BN48" s="177"/>
      <c r="BO48" s="177"/>
      <c r="BP48" s="177"/>
      <c r="BQ48" s="177"/>
      <c r="BR48" s="177"/>
      <c r="BS48" s="177"/>
      <c r="BT48" s="177"/>
      <c r="BU48" s="177"/>
      <c r="BV48" s="177"/>
      <c r="BW48" s="177"/>
      <c r="BX48" s="177"/>
      <c r="BY48" s="177"/>
      <c r="BZ48" s="177"/>
      <c r="CA48" s="177"/>
      <c r="CB48" s="177"/>
      <c r="CC48" s="177"/>
      <c r="CD48" s="177"/>
      <c r="CE48" s="177"/>
      <c r="CF48" s="177"/>
      <c r="CG48" s="177"/>
      <c r="CH48" s="177"/>
      <c r="CI48" s="177"/>
      <c r="CJ48" s="177"/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7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</row>
    <row r="49" spans="1:181" x14ac:dyDescent="0.25">
      <c r="A49" s="177"/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177"/>
      <c r="BG49" s="177"/>
      <c r="BH49" s="177"/>
      <c r="BI49" s="177"/>
      <c r="BJ49" s="177"/>
      <c r="BK49" s="177"/>
      <c r="BL49" s="177"/>
      <c r="BM49" s="177"/>
      <c r="BN49" s="177"/>
      <c r="BO49" s="177"/>
      <c r="BP49" s="177"/>
      <c r="BQ49" s="177"/>
      <c r="BR49" s="177"/>
      <c r="BS49" s="177"/>
      <c r="BT49" s="177"/>
      <c r="BU49" s="177"/>
      <c r="BV49" s="177"/>
      <c r="BW49" s="177"/>
      <c r="BX49" s="177"/>
      <c r="BY49" s="177"/>
      <c r="BZ49" s="177"/>
      <c r="CA49" s="177"/>
      <c r="CB49" s="177"/>
      <c r="CC49" s="177"/>
      <c r="CD49" s="177"/>
      <c r="CE49" s="177"/>
      <c r="CF49" s="177"/>
      <c r="CG49" s="177"/>
      <c r="CH49" s="177"/>
      <c r="CI49" s="177"/>
      <c r="CJ49" s="177"/>
      <c r="CK49" s="177"/>
      <c r="CL49" s="177"/>
      <c r="CM49" s="177"/>
      <c r="CN49" s="177"/>
      <c r="CO49" s="177"/>
      <c r="CP49" s="177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7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</row>
    <row r="50" spans="1:181" x14ac:dyDescent="0.25">
      <c r="A50" s="177"/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177"/>
      <c r="BG50" s="177"/>
      <c r="BH50" s="177"/>
      <c r="BI50" s="177"/>
      <c r="BJ50" s="177"/>
      <c r="BK50" s="177"/>
      <c r="BL50" s="177"/>
      <c r="BM50" s="177"/>
      <c r="BN50" s="177"/>
      <c r="BO50" s="177"/>
      <c r="BP50" s="177"/>
      <c r="BQ50" s="177"/>
      <c r="BR50" s="177"/>
      <c r="BS50" s="177"/>
      <c r="BT50" s="177"/>
      <c r="BU50" s="177"/>
      <c r="BV50" s="177"/>
      <c r="BW50" s="177"/>
      <c r="BX50" s="177"/>
      <c r="BY50" s="177"/>
      <c r="BZ50" s="177"/>
      <c r="CA50" s="177"/>
      <c r="CB50" s="177"/>
      <c r="CC50" s="177"/>
      <c r="CD50" s="177"/>
      <c r="CE50" s="177"/>
      <c r="CF50" s="177"/>
      <c r="CG50" s="177"/>
      <c r="CH50" s="177"/>
      <c r="CI50" s="177"/>
      <c r="CJ50" s="177"/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7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</row>
    <row r="51" spans="1:181" x14ac:dyDescent="0.25">
      <c r="A51" s="177"/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77"/>
      <c r="BL51" s="177"/>
      <c r="BM51" s="177"/>
      <c r="BN51" s="177"/>
      <c r="BO51" s="177"/>
      <c r="BP51" s="177"/>
      <c r="BQ51" s="177"/>
      <c r="BR51" s="177"/>
      <c r="BS51" s="177"/>
      <c r="BT51" s="177"/>
      <c r="BU51" s="177"/>
      <c r="BV51" s="177"/>
      <c r="BW51" s="177"/>
      <c r="BX51" s="177"/>
      <c r="BY51" s="177"/>
      <c r="BZ51" s="177"/>
      <c r="CA51" s="177"/>
      <c r="CB51" s="177"/>
      <c r="CC51" s="177"/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7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</row>
    <row r="52" spans="1:181" x14ac:dyDescent="0.25">
      <c r="A52" s="177"/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7"/>
      <c r="BQ52" s="177"/>
      <c r="BR52" s="177"/>
      <c r="BS52" s="177"/>
      <c r="BT52" s="177"/>
      <c r="BU52" s="177"/>
      <c r="BV52" s="177"/>
      <c r="BW52" s="177"/>
      <c r="BX52" s="177"/>
      <c r="BY52" s="177"/>
      <c r="BZ52" s="177"/>
      <c r="CA52" s="177"/>
      <c r="CB52" s="177"/>
      <c r="CC52" s="177"/>
      <c r="CD52" s="177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7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</row>
    <row r="53" spans="1:181" x14ac:dyDescent="0.25">
      <c r="A53" s="177"/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  <c r="BJ53" s="177"/>
      <c r="BK53" s="177"/>
      <c r="BL53" s="177"/>
      <c r="BM53" s="177"/>
      <c r="BN53" s="177"/>
      <c r="BO53" s="177"/>
      <c r="BP53" s="177"/>
      <c r="BQ53" s="177"/>
      <c r="BR53" s="177"/>
      <c r="BS53" s="177"/>
      <c r="BT53" s="177"/>
      <c r="BU53" s="177"/>
      <c r="BV53" s="177"/>
      <c r="BW53" s="177"/>
      <c r="BX53" s="177"/>
      <c r="BY53" s="177"/>
      <c r="BZ53" s="177"/>
      <c r="CA53" s="177"/>
      <c r="CB53" s="177"/>
      <c r="CC53" s="177"/>
      <c r="CD53" s="177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7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</row>
    <row r="54" spans="1:181" x14ac:dyDescent="0.25">
      <c r="A54" s="177"/>
      <c r="B54" s="177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  <c r="BJ54" s="177"/>
      <c r="BK54" s="177"/>
      <c r="BL54" s="177"/>
      <c r="BM54" s="177"/>
      <c r="BN54" s="177"/>
      <c r="BO54" s="177"/>
      <c r="BP54" s="177"/>
      <c r="BQ54" s="177"/>
      <c r="BR54" s="177"/>
      <c r="BS54" s="177"/>
      <c r="BT54" s="177"/>
      <c r="BU54" s="177"/>
      <c r="BV54" s="177"/>
      <c r="BW54" s="177"/>
      <c r="BX54" s="177"/>
      <c r="BY54" s="177"/>
      <c r="BZ54" s="177"/>
      <c r="CA54" s="177"/>
      <c r="CB54" s="177"/>
      <c r="CC54" s="177"/>
      <c r="CD54" s="177"/>
      <c r="CE54" s="177"/>
      <c r="CF54" s="177"/>
      <c r="CG54" s="177"/>
      <c r="CH54" s="177"/>
      <c r="CI54" s="177"/>
      <c r="CJ54" s="177"/>
      <c r="CK54" s="177"/>
      <c r="CL54" s="177"/>
      <c r="CM54" s="177"/>
      <c r="CN54" s="177"/>
      <c r="CO54" s="177"/>
      <c r="CP54" s="177"/>
      <c r="CQ54" s="177"/>
      <c r="CR54" s="177"/>
      <c r="CS54" s="177"/>
      <c r="CT54" s="177"/>
      <c r="CU54" s="177"/>
      <c r="CV54" s="177"/>
      <c r="CW54" s="177"/>
      <c r="CX54" s="177"/>
      <c r="CY54" s="177"/>
      <c r="CZ54" s="177"/>
      <c r="DA54" s="177"/>
      <c r="DB54" s="177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</row>
    <row r="55" spans="1:181" x14ac:dyDescent="0.25">
      <c r="A55" s="177"/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7"/>
      <c r="CA55" s="177"/>
      <c r="CB55" s="177"/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7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</row>
    <row r="56" spans="1:181" x14ac:dyDescent="0.25">
      <c r="A56" s="177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7"/>
      <c r="BR56" s="177"/>
      <c r="BS56" s="177"/>
      <c r="BT56" s="177"/>
      <c r="BU56" s="177"/>
      <c r="BV56" s="177"/>
      <c r="BW56" s="177"/>
      <c r="BX56" s="177"/>
      <c r="BY56" s="177"/>
      <c r="BZ56" s="177"/>
      <c r="CA56" s="177"/>
      <c r="CB56" s="177"/>
      <c r="CC56" s="177"/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7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</row>
    <row r="57" spans="1:181" x14ac:dyDescent="0.25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/>
      <c r="BK57" s="177"/>
      <c r="BL57" s="177"/>
      <c r="BM57" s="177"/>
      <c r="BN57" s="177"/>
      <c r="BO57" s="177"/>
      <c r="BP57" s="177"/>
      <c r="BQ57" s="177"/>
      <c r="BR57" s="177"/>
      <c r="BS57" s="177"/>
      <c r="BT57" s="177"/>
      <c r="BU57" s="177"/>
      <c r="BV57" s="177"/>
      <c r="BW57" s="177"/>
      <c r="BX57" s="177"/>
      <c r="BY57" s="177"/>
      <c r="BZ57" s="177"/>
      <c r="CA57" s="177"/>
      <c r="CB57" s="177"/>
      <c r="CC57" s="177"/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7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</row>
    <row r="58" spans="1:181" x14ac:dyDescent="0.25">
      <c r="A58" s="177"/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77"/>
      <c r="BL58" s="177"/>
      <c r="BM58" s="177"/>
      <c r="BN58" s="177"/>
      <c r="BO58" s="177"/>
      <c r="BP58" s="177"/>
      <c r="BQ58" s="177"/>
      <c r="BR58" s="177"/>
      <c r="BS58" s="177"/>
      <c r="BT58" s="177"/>
      <c r="BU58" s="177"/>
      <c r="BV58" s="177"/>
      <c r="BW58" s="177"/>
      <c r="BX58" s="177"/>
      <c r="BY58" s="177"/>
      <c r="BZ58" s="177"/>
      <c r="CA58" s="177"/>
      <c r="CB58" s="177"/>
      <c r="CC58" s="177"/>
      <c r="CD58" s="177"/>
      <c r="CE58" s="177"/>
      <c r="CF58" s="177"/>
      <c r="CG58" s="177"/>
      <c r="CH58" s="177"/>
      <c r="CI58" s="177"/>
      <c r="CJ58" s="177"/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7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</row>
    <row r="59" spans="1:181" x14ac:dyDescent="0.25">
      <c r="A59" s="177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77"/>
      <c r="BL59" s="177"/>
      <c r="BM59" s="177"/>
      <c r="BN59" s="177"/>
      <c r="BO59" s="177"/>
      <c r="BP59" s="177"/>
      <c r="BQ59" s="177"/>
      <c r="BR59" s="177"/>
      <c r="BS59" s="177"/>
      <c r="BT59" s="177"/>
      <c r="BU59" s="177"/>
      <c r="BV59" s="177"/>
      <c r="BW59" s="177"/>
      <c r="BX59" s="177"/>
      <c r="BY59" s="177"/>
      <c r="BZ59" s="177"/>
      <c r="CA59" s="177"/>
      <c r="CB59" s="177"/>
      <c r="CC59" s="177"/>
      <c r="CD59" s="177"/>
      <c r="CE59" s="177"/>
      <c r="CF59" s="177"/>
      <c r="CG59" s="177"/>
      <c r="CH59" s="177"/>
      <c r="CI59" s="177"/>
      <c r="CJ59" s="177"/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177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</row>
    <row r="60" spans="1:181" x14ac:dyDescent="0.25">
      <c r="A60" s="177"/>
      <c r="B60" s="177"/>
      <c r="C60" s="177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77"/>
      <c r="BL60" s="177"/>
      <c r="BM60" s="177"/>
      <c r="BN60" s="177"/>
      <c r="BO60" s="177"/>
      <c r="BP60" s="177"/>
      <c r="BQ60" s="177"/>
      <c r="BR60" s="177"/>
      <c r="BS60" s="177"/>
      <c r="BT60" s="177"/>
      <c r="BU60" s="177"/>
      <c r="BV60" s="177"/>
      <c r="BW60" s="177"/>
      <c r="BX60" s="177"/>
      <c r="BY60" s="177"/>
      <c r="BZ60" s="177"/>
      <c r="CA60" s="177"/>
      <c r="CB60" s="177"/>
      <c r="CC60" s="177"/>
      <c r="CD60" s="177"/>
      <c r="CE60" s="177"/>
      <c r="CF60" s="177"/>
      <c r="CG60" s="177"/>
      <c r="CH60" s="177"/>
      <c r="CI60" s="177"/>
      <c r="CJ60" s="177"/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177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</row>
    <row r="61" spans="1:181" x14ac:dyDescent="0.25">
      <c r="A61" s="177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177"/>
      <c r="BA61" s="177"/>
      <c r="BB61" s="177"/>
      <c r="BC61" s="177"/>
      <c r="BD61" s="177"/>
      <c r="BE61" s="177"/>
      <c r="BF61" s="177"/>
      <c r="BG61" s="177"/>
      <c r="BH61" s="177"/>
      <c r="BI61" s="177"/>
      <c r="BJ61" s="177"/>
      <c r="BK61" s="177"/>
      <c r="BL61" s="177"/>
      <c r="BM61" s="177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7"/>
      <c r="CA61" s="177"/>
      <c r="CB61" s="177"/>
      <c r="CC61" s="177"/>
      <c r="CD61" s="177"/>
      <c r="CE61" s="177"/>
      <c r="CF61" s="177"/>
      <c r="CG61" s="177"/>
      <c r="CH61" s="177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7"/>
      <c r="CV61" s="177"/>
      <c r="CW61" s="177"/>
      <c r="CX61" s="177"/>
      <c r="CY61" s="177"/>
      <c r="CZ61" s="177"/>
      <c r="DA61" s="177"/>
      <c r="DB61" s="177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</row>
    <row r="62" spans="1:181" x14ac:dyDescent="0.25">
      <c r="A62" s="177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177"/>
      <c r="BA62" s="177"/>
      <c r="BB62" s="177"/>
      <c r="BC62" s="177"/>
      <c r="BD62" s="177"/>
      <c r="BE62" s="177"/>
      <c r="BF62" s="177"/>
      <c r="BG62" s="177"/>
      <c r="BH62" s="177"/>
      <c r="BI62" s="177"/>
      <c r="BJ62" s="177"/>
      <c r="BK62" s="177"/>
      <c r="BL62" s="177"/>
      <c r="BM62" s="177"/>
      <c r="BN62" s="177"/>
      <c r="BO62" s="177"/>
      <c r="BP62" s="177"/>
      <c r="BQ62" s="177"/>
      <c r="BR62" s="177"/>
      <c r="BS62" s="177"/>
      <c r="BT62" s="177"/>
      <c r="BU62" s="177"/>
      <c r="BV62" s="177"/>
      <c r="BW62" s="177"/>
      <c r="BX62" s="177"/>
      <c r="BY62" s="177"/>
      <c r="BZ62" s="177"/>
      <c r="CA62" s="177"/>
      <c r="CB62" s="177"/>
      <c r="CC62" s="177"/>
      <c r="CD62" s="177"/>
      <c r="CE62" s="177"/>
      <c r="CF62" s="177"/>
      <c r="CG62" s="177"/>
      <c r="CH62" s="177"/>
      <c r="CI62" s="177"/>
      <c r="CJ62" s="177"/>
      <c r="CK62" s="177"/>
      <c r="CL62" s="177"/>
      <c r="CM62" s="177"/>
      <c r="CN62" s="177"/>
      <c r="CO62" s="177"/>
      <c r="CP62" s="177"/>
      <c r="CQ62" s="177"/>
      <c r="CR62" s="177"/>
      <c r="CS62" s="177"/>
      <c r="CT62" s="177"/>
      <c r="CU62" s="177"/>
      <c r="CV62" s="177"/>
      <c r="CW62" s="177"/>
      <c r="CX62" s="177"/>
      <c r="CY62" s="177"/>
      <c r="CZ62" s="177"/>
      <c r="DA62" s="177"/>
      <c r="DB62" s="177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</row>
    <row r="63" spans="1:181" x14ac:dyDescent="0.25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177"/>
      <c r="BA63" s="177"/>
      <c r="BB63" s="177"/>
      <c r="BC63" s="177"/>
      <c r="BD63" s="177"/>
      <c r="BE63" s="177"/>
      <c r="BF63" s="177"/>
      <c r="BG63" s="177"/>
      <c r="BH63" s="177"/>
      <c r="BI63" s="177"/>
      <c r="BJ63" s="177"/>
      <c r="BK63" s="177"/>
      <c r="BL63" s="177"/>
      <c r="BM63" s="177"/>
      <c r="BN63" s="177"/>
      <c r="BO63" s="177"/>
      <c r="BP63" s="177"/>
      <c r="BQ63" s="177"/>
      <c r="BR63" s="177"/>
      <c r="BS63" s="177"/>
      <c r="BT63" s="177"/>
      <c r="BU63" s="177"/>
      <c r="BV63" s="177"/>
      <c r="BW63" s="177"/>
      <c r="BX63" s="177"/>
      <c r="BY63" s="177"/>
      <c r="BZ63" s="177"/>
      <c r="CA63" s="177"/>
      <c r="CB63" s="177"/>
      <c r="CC63" s="177"/>
      <c r="CD63" s="177"/>
      <c r="CE63" s="177"/>
      <c r="CF63" s="177"/>
      <c r="CG63" s="177"/>
      <c r="CH63" s="177"/>
      <c r="CI63" s="177"/>
      <c r="CJ63" s="177"/>
      <c r="CK63" s="177"/>
      <c r="CL63" s="177"/>
      <c r="CM63" s="177"/>
      <c r="CN63" s="177"/>
      <c r="CO63" s="177"/>
      <c r="CP63" s="177"/>
      <c r="CQ63" s="177"/>
      <c r="CR63" s="177"/>
      <c r="CS63" s="177"/>
      <c r="CT63" s="177"/>
      <c r="CU63" s="177"/>
      <c r="CV63" s="177"/>
      <c r="CW63" s="177"/>
      <c r="CX63" s="177"/>
      <c r="CY63" s="177"/>
      <c r="CZ63" s="177"/>
      <c r="DA63" s="177"/>
      <c r="DB63" s="177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</row>
    <row r="64" spans="1:181" x14ac:dyDescent="0.25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177"/>
      <c r="BA64" s="177"/>
      <c r="BB64" s="177"/>
      <c r="BC64" s="177"/>
      <c r="BD64" s="177"/>
      <c r="BE64" s="177"/>
      <c r="BF64" s="177"/>
      <c r="BG64" s="177"/>
      <c r="BH64" s="177"/>
      <c r="BI64" s="177"/>
      <c r="BJ64" s="177"/>
      <c r="BK64" s="177"/>
      <c r="BL64" s="177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7"/>
      <c r="CA64" s="177"/>
      <c r="CB64" s="177"/>
      <c r="CC64" s="177"/>
      <c r="CD64" s="177"/>
      <c r="CE64" s="177"/>
      <c r="CF64" s="177"/>
      <c r="CG64" s="177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7"/>
      <c r="CV64" s="177"/>
      <c r="CW64" s="177"/>
      <c r="CX64" s="177"/>
      <c r="CY64" s="177"/>
      <c r="CZ64" s="177"/>
      <c r="DA64" s="177"/>
      <c r="DB64" s="177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</row>
    <row r="65" spans="1:181" x14ac:dyDescent="0.2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  <c r="BG65" s="177"/>
      <c r="BH65" s="177"/>
      <c r="BI65" s="177"/>
      <c r="BJ65" s="177"/>
      <c r="BK65" s="177"/>
      <c r="BL65" s="177"/>
      <c r="BM65" s="177"/>
      <c r="BN65" s="177"/>
      <c r="BO65" s="177"/>
      <c r="BP65" s="177"/>
      <c r="BQ65" s="177"/>
      <c r="BR65" s="177"/>
      <c r="BS65" s="177"/>
      <c r="BT65" s="177"/>
      <c r="BU65" s="177"/>
      <c r="BV65" s="177"/>
      <c r="BW65" s="177"/>
      <c r="BX65" s="177"/>
      <c r="BY65" s="177"/>
      <c r="BZ65" s="177"/>
      <c r="CA65" s="177"/>
      <c r="CB65" s="177"/>
      <c r="CC65" s="177"/>
      <c r="CD65" s="177"/>
      <c r="CE65" s="177"/>
      <c r="CF65" s="177"/>
      <c r="CG65" s="177"/>
      <c r="CH65" s="177"/>
      <c r="CI65" s="177"/>
      <c r="CJ65" s="177"/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7"/>
      <c r="CV65" s="177"/>
      <c r="CW65" s="177"/>
      <c r="CX65" s="177"/>
      <c r="CY65" s="177"/>
      <c r="CZ65" s="177"/>
      <c r="DA65" s="177"/>
      <c r="DB65" s="177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</row>
    <row r="66" spans="1:181" x14ac:dyDescent="0.25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  <c r="BG66" s="177"/>
      <c r="BH66" s="177"/>
      <c r="BI66" s="177"/>
      <c r="BJ66" s="177"/>
      <c r="BK66" s="177"/>
      <c r="BL66" s="177"/>
      <c r="BM66" s="177"/>
      <c r="BN66" s="177"/>
      <c r="BO66" s="177"/>
      <c r="BP66" s="177"/>
      <c r="BQ66" s="177"/>
      <c r="BR66" s="177"/>
      <c r="BS66" s="177"/>
      <c r="BT66" s="177"/>
      <c r="BU66" s="177"/>
      <c r="BV66" s="177"/>
      <c r="BW66" s="177"/>
      <c r="BX66" s="177"/>
      <c r="BY66" s="177"/>
      <c r="BZ66" s="177"/>
      <c r="CA66" s="177"/>
      <c r="CB66" s="177"/>
      <c r="CC66" s="177"/>
      <c r="CD66" s="177"/>
      <c r="CE66" s="177"/>
      <c r="CF66" s="177"/>
      <c r="CG66" s="177"/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7"/>
      <c r="CV66" s="177"/>
      <c r="CW66" s="177"/>
      <c r="CX66" s="177"/>
      <c r="CY66" s="177"/>
      <c r="CZ66" s="177"/>
      <c r="DA66" s="177"/>
      <c r="DB66" s="177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</row>
    <row r="67" spans="1:181" x14ac:dyDescent="0.25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  <c r="BG67" s="177"/>
      <c r="BH67" s="177"/>
      <c r="BI67" s="177"/>
      <c r="BJ67" s="177"/>
      <c r="BK67" s="177"/>
      <c r="BL67" s="177"/>
      <c r="BM67" s="177"/>
      <c r="BN67" s="177"/>
      <c r="BO67" s="177"/>
      <c r="BP67" s="177"/>
      <c r="BQ67" s="177"/>
      <c r="BR67" s="177"/>
      <c r="BS67" s="177"/>
      <c r="BT67" s="177"/>
      <c r="BU67" s="177"/>
      <c r="BV67" s="177"/>
      <c r="BW67" s="177"/>
      <c r="BX67" s="177"/>
      <c r="BY67" s="177"/>
      <c r="BZ67" s="177"/>
      <c r="CA67" s="177"/>
      <c r="CB67" s="177"/>
      <c r="CC67" s="177"/>
      <c r="CD67" s="177"/>
      <c r="CE67" s="177"/>
      <c r="CF67" s="177"/>
      <c r="CG67" s="177"/>
      <c r="CH67" s="177"/>
      <c r="CI67" s="177"/>
      <c r="CJ67" s="177"/>
      <c r="CK67" s="177"/>
      <c r="CL67" s="177"/>
      <c r="CM67" s="177"/>
      <c r="CN67" s="177"/>
      <c r="CO67" s="177"/>
      <c r="CP67" s="177"/>
      <c r="CQ67" s="177"/>
      <c r="CR67" s="177"/>
      <c r="CS67" s="177"/>
      <c r="CT67" s="177"/>
      <c r="CU67" s="177"/>
      <c r="CV67" s="177"/>
      <c r="CW67" s="177"/>
      <c r="CX67" s="177"/>
      <c r="CY67" s="177"/>
      <c r="CZ67" s="177"/>
      <c r="DA67" s="177"/>
      <c r="DB67" s="177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</row>
    <row r="68" spans="1:181" x14ac:dyDescent="0.25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  <c r="BG68" s="177"/>
      <c r="BH68" s="177"/>
      <c r="BI68" s="177"/>
      <c r="BJ68" s="177"/>
      <c r="BK68" s="177"/>
      <c r="BL68" s="177"/>
      <c r="BM68" s="177"/>
      <c r="BN68" s="177"/>
      <c r="BO68" s="177"/>
      <c r="BP68" s="177"/>
      <c r="BQ68" s="177"/>
      <c r="BR68" s="177"/>
      <c r="BS68" s="177"/>
      <c r="BT68" s="177"/>
      <c r="BU68" s="177"/>
      <c r="BV68" s="177"/>
      <c r="BW68" s="177"/>
      <c r="BX68" s="177"/>
      <c r="BY68" s="177"/>
      <c r="BZ68" s="177"/>
      <c r="CA68" s="177"/>
      <c r="CB68" s="177"/>
      <c r="CC68" s="177"/>
      <c r="CD68" s="177"/>
      <c r="CE68" s="177"/>
      <c r="CF68" s="177"/>
      <c r="CG68" s="177"/>
      <c r="CH68" s="177"/>
      <c r="CI68" s="177"/>
      <c r="CJ68" s="177"/>
      <c r="CK68" s="177"/>
      <c r="CL68" s="177"/>
      <c r="CM68" s="177"/>
      <c r="CN68" s="177"/>
      <c r="CO68" s="177"/>
      <c r="CP68" s="177"/>
      <c r="CQ68" s="177"/>
      <c r="CR68" s="177"/>
      <c r="CS68" s="177"/>
      <c r="CT68" s="177"/>
      <c r="CU68" s="177"/>
      <c r="CV68" s="177"/>
      <c r="CW68" s="177"/>
      <c r="CX68" s="177"/>
      <c r="CY68" s="177"/>
      <c r="CZ68" s="177"/>
      <c r="DA68" s="177"/>
      <c r="DB68" s="177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</row>
    <row r="69" spans="1:181" x14ac:dyDescent="0.25">
      <c r="A69" s="177"/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  <c r="BG69" s="177"/>
      <c r="BH69" s="177"/>
      <c r="BI69" s="177"/>
      <c r="BJ69" s="177"/>
      <c r="BK69" s="177"/>
      <c r="BL69" s="177"/>
      <c r="BM69" s="177"/>
      <c r="BN69" s="177"/>
      <c r="BO69" s="177"/>
      <c r="BP69" s="177"/>
      <c r="BQ69" s="177"/>
      <c r="BR69" s="177"/>
      <c r="BS69" s="177"/>
      <c r="BT69" s="177"/>
      <c r="BU69" s="177"/>
      <c r="BV69" s="177"/>
      <c r="BW69" s="177"/>
      <c r="BX69" s="177"/>
      <c r="BY69" s="177"/>
      <c r="BZ69" s="177"/>
      <c r="CA69" s="177"/>
      <c r="CB69" s="177"/>
      <c r="CC69" s="177"/>
      <c r="CD69" s="177"/>
      <c r="CE69" s="177"/>
      <c r="CF69" s="177"/>
      <c r="CG69" s="177"/>
      <c r="CH69" s="177"/>
      <c r="CI69" s="177"/>
      <c r="CJ69" s="177"/>
      <c r="CK69" s="177"/>
      <c r="CL69" s="177"/>
      <c r="CM69" s="177"/>
      <c r="CN69" s="177"/>
      <c r="CO69" s="177"/>
      <c r="CP69" s="177"/>
      <c r="CQ69" s="177"/>
      <c r="CR69" s="177"/>
      <c r="CS69" s="177"/>
      <c r="CT69" s="177"/>
      <c r="CU69" s="177"/>
      <c r="CV69" s="177"/>
      <c r="CW69" s="177"/>
      <c r="CX69" s="177"/>
      <c r="CY69" s="177"/>
      <c r="CZ69" s="177"/>
      <c r="DA69" s="177"/>
      <c r="DB69" s="177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</row>
    <row r="70" spans="1:181" x14ac:dyDescent="0.25">
      <c r="A70" s="177"/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  <c r="BG70" s="177"/>
      <c r="BH70" s="177"/>
      <c r="BI70" s="177"/>
      <c r="BJ70" s="177"/>
      <c r="BK70" s="177"/>
      <c r="BL70" s="177"/>
      <c r="BM70" s="177"/>
      <c r="BN70" s="177"/>
      <c r="BO70" s="177"/>
      <c r="BP70" s="177"/>
      <c r="BQ70" s="177"/>
      <c r="BR70" s="177"/>
      <c r="BS70" s="177"/>
      <c r="BT70" s="177"/>
      <c r="BU70" s="177"/>
      <c r="BV70" s="177"/>
      <c r="BW70" s="177"/>
      <c r="BX70" s="177"/>
      <c r="BY70" s="177"/>
      <c r="BZ70" s="177"/>
      <c r="CA70" s="177"/>
      <c r="CB70" s="177"/>
      <c r="CC70" s="177"/>
      <c r="CD70" s="177"/>
      <c r="CE70" s="177"/>
      <c r="CF70" s="177"/>
      <c r="CG70" s="177"/>
      <c r="CH70" s="177"/>
      <c r="CI70" s="177"/>
      <c r="CJ70" s="177"/>
      <c r="CK70" s="177"/>
      <c r="CL70" s="177"/>
      <c r="CM70" s="177"/>
      <c r="CN70" s="177"/>
      <c r="CO70" s="177"/>
      <c r="CP70" s="177"/>
      <c r="CQ70" s="177"/>
      <c r="CR70" s="177"/>
      <c r="CS70" s="177"/>
      <c r="CT70" s="177"/>
      <c r="CU70" s="177"/>
      <c r="CV70" s="177"/>
      <c r="CW70" s="177"/>
      <c r="CX70" s="177"/>
      <c r="CY70" s="177"/>
      <c r="CZ70" s="177"/>
      <c r="DA70" s="177"/>
      <c r="DB70" s="177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</row>
    <row r="71" spans="1:181" x14ac:dyDescent="0.25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  <c r="BG71" s="177"/>
      <c r="BH71" s="177"/>
      <c r="BI71" s="177"/>
      <c r="BJ71" s="177"/>
      <c r="BK71" s="177"/>
      <c r="BL71" s="177"/>
      <c r="BM71" s="177"/>
      <c r="BN71" s="177"/>
      <c r="BO71" s="177"/>
      <c r="BP71" s="177"/>
      <c r="BQ71" s="177"/>
      <c r="BR71" s="177"/>
      <c r="BS71" s="177"/>
      <c r="BT71" s="177"/>
      <c r="BU71" s="177"/>
      <c r="BV71" s="177"/>
      <c r="BW71" s="177"/>
      <c r="BX71" s="177"/>
      <c r="BY71" s="177"/>
      <c r="BZ71" s="177"/>
      <c r="CA71" s="177"/>
      <c r="CB71" s="177"/>
      <c r="CC71" s="177"/>
      <c r="CD71" s="177"/>
      <c r="CE71" s="177"/>
      <c r="CF71" s="177"/>
      <c r="CG71" s="177"/>
      <c r="CH71" s="177"/>
      <c r="CI71" s="177"/>
      <c r="CJ71" s="177"/>
      <c r="CK71" s="177"/>
      <c r="CL71" s="177"/>
      <c r="CM71" s="177"/>
      <c r="CN71" s="177"/>
      <c r="CO71" s="177"/>
      <c r="CP71" s="177"/>
      <c r="CQ71" s="177"/>
      <c r="CR71" s="177"/>
      <c r="CS71" s="177"/>
      <c r="CT71" s="177"/>
      <c r="CU71" s="177"/>
      <c r="CV71" s="177"/>
      <c r="CW71" s="177"/>
      <c r="CX71" s="177"/>
      <c r="CY71" s="177"/>
      <c r="CZ71" s="177"/>
      <c r="DA71" s="177"/>
      <c r="DB71" s="177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</row>
    <row r="72" spans="1:181" x14ac:dyDescent="0.25">
      <c r="A72" s="177"/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  <c r="BG72" s="177"/>
      <c r="BH72" s="177"/>
      <c r="BI72" s="177"/>
      <c r="BJ72" s="177"/>
      <c r="BK72" s="177"/>
      <c r="BL72" s="177"/>
      <c r="BM72" s="177"/>
      <c r="BN72" s="177"/>
      <c r="BO72" s="177"/>
      <c r="BP72" s="177"/>
      <c r="BQ72" s="177"/>
      <c r="BR72" s="177"/>
      <c r="BS72" s="177"/>
      <c r="BT72" s="177"/>
      <c r="BU72" s="177"/>
      <c r="BV72" s="177"/>
      <c r="BW72" s="177"/>
      <c r="BX72" s="177"/>
      <c r="BY72" s="177"/>
      <c r="BZ72" s="177"/>
      <c r="CA72" s="177"/>
      <c r="CB72" s="177"/>
      <c r="CC72" s="177"/>
      <c r="CD72" s="177"/>
      <c r="CE72" s="177"/>
      <c r="CF72" s="177"/>
      <c r="CG72" s="177"/>
      <c r="CH72" s="177"/>
      <c r="CI72" s="177"/>
      <c r="CJ72" s="177"/>
      <c r="CK72" s="177"/>
      <c r="CL72" s="177"/>
      <c r="CM72" s="177"/>
      <c r="CN72" s="177"/>
      <c r="CO72" s="177"/>
      <c r="CP72" s="177"/>
      <c r="CQ72" s="177"/>
      <c r="CR72" s="177"/>
      <c r="CS72" s="177"/>
      <c r="CT72" s="177"/>
      <c r="CU72" s="177"/>
      <c r="CV72" s="177"/>
      <c r="CW72" s="177"/>
      <c r="CX72" s="177"/>
      <c r="CY72" s="177"/>
      <c r="CZ72" s="177"/>
      <c r="DA72" s="177"/>
      <c r="DB72" s="177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</row>
    <row r="73" spans="1:181" x14ac:dyDescent="0.25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  <c r="BG73" s="177"/>
      <c r="BH73" s="177"/>
      <c r="BI73" s="177"/>
      <c r="BJ73" s="177"/>
      <c r="BK73" s="177"/>
      <c r="BL73" s="177"/>
      <c r="BM73" s="177"/>
      <c r="BN73" s="177"/>
      <c r="BO73" s="177"/>
      <c r="BP73" s="177"/>
      <c r="BQ73" s="177"/>
      <c r="BR73" s="177"/>
      <c r="BS73" s="177"/>
      <c r="BT73" s="177"/>
      <c r="BU73" s="177"/>
      <c r="BV73" s="177"/>
      <c r="BW73" s="177"/>
      <c r="BX73" s="177"/>
      <c r="BY73" s="177"/>
      <c r="BZ73" s="177"/>
      <c r="CA73" s="177"/>
      <c r="CB73" s="177"/>
      <c r="CC73" s="177"/>
      <c r="CD73" s="177"/>
      <c r="CE73" s="177"/>
      <c r="CF73" s="177"/>
      <c r="CG73" s="177"/>
      <c r="CH73" s="177"/>
      <c r="CI73" s="177"/>
      <c r="CJ73" s="177"/>
      <c r="CK73" s="177"/>
      <c r="CL73" s="177"/>
      <c r="CM73" s="177"/>
      <c r="CN73" s="177"/>
      <c r="CO73" s="177"/>
      <c r="CP73" s="177"/>
      <c r="CQ73" s="177"/>
      <c r="CR73" s="177"/>
      <c r="CS73" s="177"/>
      <c r="CT73" s="177"/>
      <c r="CU73" s="177"/>
      <c r="CV73" s="177"/>
      <c r="CW73" s="177"/>
      <c r="CX73" s="177"/>
      <c r="CY73" s="177"/>
      <c r="CZ73" s="177"/>
      <c r="DA73" s="177"/>
      <c r="DB73" s="177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</row>
    <row r="74" spans="1:181" x14ac:dyDescent="0.25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  <c r="BG74" s="177"/>
      <c r="BH74" s="177"/>
      <c r="BI74" s="177"/>
      <c r="BJ74" s="177"/>
      <c r="BK74" s="177"/>
      <c r="BL74" s="177"/>
      <c r="BM74" s="177"/>
      <c r="BN74" s="177"/>
      <c r="BO74" s="177"/>
      <c r="BP74" s="177"/>
      <c r="BQ74" s="177"/>
      <c r="BR74" s="177"/>
      <c r="BS74" s="177"/>
      <c r="BT74" s="177"/>
      <c r="BU74" s="177"/>
      <c r="BV74" s="177"/>
      <c r="BW74" s="177"/>
      <c r="BX74" s="177"/>
      <c r="BY74" s="177"/>
      <c r="BZ74" s="177"/>
      <c r="CA74" s="177"/>
      <c r="CB74" s="177"/>
      <c r="CC74" s="177"/>
      <c r="CD74" s="177"/>
      <c r="CE74" s="177"/>
      <c r="CF74" s="177"/>
      <c r="CG74" s="177"/>
      <c r="CH74" s="177"/>
      <c r="CI74" s="177"/>
      <c r="CJ74" s="177"/>
      <c r="CK74" s="177"/>
      <c r="CL74" s="177"/>
      <c r="CM74" s="177"/>
      <c r="CN74" s="177"/>
      <c r="CO74" s="177"/>
      <c r="CP74" s="177"/>
      <c r="CQ74" s="177"/>
      <c r="CR74" s="177"/>
      <c r="CS74" s="177"/>
      <c r="CT74" s="177"/>
      <c r="CU74" s="177"/>
      <c r="CV74" s="177"/>
      <c r="CW74" s="177"/>
      <c r="CX74" s="177"/>
      <c r="CY74" s="177"/>
      <c r="CZ74" s="177"/>
      <c r="DA74" s="177"/>
      <c r="DB74" s="177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</row>
    <row r="75" spans="1:181" x14ac:dyDescent="0.25">
      <c r="A75" s="177"/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  <c r="BG75" s="177"/>
      <c r="BH75" s="177"/>
      <c r="BI75" s="177"/>
      <c r="BJ75" s="177"/>
      <c r="BK75" s="177"/>
      <c r="BL75" s="177"/>
      <c r="BM75" s="177"/>
      <c r="BN75" s="177"/>
      <c r="BO75" s="177"/>
      <c r="BP75" s="177"/>
      <c r="BQ75" s="177"/>
      <c r="BR75" s="177"/>
      <c r="BS75" s="177"/>
      <c r="BT75" s="177"/>
      <c r="BU75" s="177"/>
      <c r="BV75" s="177"/>
      <c r="BW75" s="177"/>
      <c r="BX75" s="177"/>
      <c r="BY75" s="177"/>
      <c r="BZ75" s="177"/>
      <c r="CA75" s="177"/>
      <c r="CB75" s="177"/>
      <c r="CC75" s="177"/>
      <c r="CD75" s="177"/>
      <c r="CE75" s="177"/>
      <c r="CF75" s="177"/>
      <c r="CG75" s="177"/>
      <c r="CH75" s="177"/>
      <c r="CI75" s="177"/>
      <c r="CJ75" s="177"/>
      <c r="CK75" s="177"/>
      <c r="CL75" s="177"/>
      <c r="CM75" s="177"/>
      <c r="CN75" s="177"/>
      <c r="CO75" s="177"/>
      <c r="CP75" s="177"/>
      <c r="CQ75" s="177"/>
      <c r="CR75" s="177"/>
      <c r="CS75" s="177"/>
      <c r="CT75" s="177"/>
      <c r="CU75" s="177"/>
      <c r="CV75" s="177"/>
      <c r="CW75" s="177"/>
      <c r="CX75" s="177"/>
      <c r="CY75" s="177"/>
      <c r="CZ75" s="177"/>
      <c r="DA75" s="177"/>
      <c r="DB75" s="177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</row>
    <row r="76" spans="1:181" x14ac:dyDescent="0.25">
      <c r="A76" s="177"/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177"/>
      <c r="BG76" s="177"/>
      <c r="BH76" s="177"/>
      <c r="BI76" s="177"/>
      <c r="BJ76" s="177"/>
      <c r="BK76" s="177"/>
      <c r="BL76" s="177"/>
      <c r="BM76" s="177"/>
      <c r="BN76" s="177"/>
      <c r="BO76" s="177"/>
      <c r="BP76" s="177"/>
      <c r="BQ76" s="177"/>
      <c r="BR76" s="177"/>
      <c r="BS76" s="177"/>
      <c r="BT76" s="177"/>
      <c r="BU76" s="177"/>
      <c r="BV76" s="177"/>
      <c r="BW76" s="177"/>
      <c r="BX76" s="177"/>
      <c r="BY76" s="177"/>
      <c r="BZ76" s="177"/>
      <c r="CA76" s="177"/>
      <c r="CB76" s="177"/>
      <c r="CC76" s="177"/>
      <c r="CD76" s="177"/>
      <c r="CE76" s="177"/>
      <c r="CF76" s="177"/>
      <c r="CG76" s="177"/>
      <c r="CH76" s="177"/>
      <c r="CI76" s="177"/>
      <c r="CJ76" s="177"/>
      <c r="CK76" s="177"/>
      <c r="CL76" s="177"/>
      <c r="CM76" s="177"/>
      <c r="CN76" s="177"/>
      <c r="CO76" s="177"/>
      <c r="CP76" s="177"/>
      <c r="CQ76" s="177"/>
      <c r="CR76" s="177"/>
      <c r="CS76" s="177"/>
      <c r="CT76" s="177"/>
      <c r="CU76" s="177"/>
      <c r="CV76" s="177"/>
      <c r="CW76" s="177"/>
      <c r="CX76" s="177"/>
      <c r="CY76" s="177"/>
      <c r="CZ76" s="177"/>
      <c r="DA76" s="177"/>
      <c r="DB76" s="177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</row>
    <row r="77" spans="1:181" x14ac:dyDescent="0.25">
      <c r="A77" s="177"/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177"/>
      <c r="BA77" s="177"/>
      <c r="BB77" s="177"/>
      <c r="BC77" s="177"/>
      <c r="BD77" s="177"/>
      <c r="BE77" s="177"/>
      <c r="BF77" s="177"/>
      <c r="BG77" s="177"/>
      <c r="BH77" s="177"/>
      <c r="BI77" s="177"/>
      <c r="BJ77" s="177"/>
      <c r="BK77" s="177"/>
      <c r="BL77" s="177"/>
      <c r="BM77" s="177"/>
      <c r="BN77" s="177"/>
      <c r="BO77" s="177"/>
      <c r="BP77" s="177"/>
      <c r="BQ77" s="177"/>
      <c r="BR77" s="177"/>
      <c r="BS77" s="177"/>
      <c r="BT77" s="177"/>
      <c r="BU77" s="177"/>
      <c r="BV77" s="177"/>
      <c r="BW77" s="177"/>
      <c r="BX77" s="177"/>
      <c r="BY77" s="177"/>
      <c r="BZ77" s="177"/>
      <c r="CA77" s="177"/>
      <c r="CB77" s="177"/>
      <c r="CC77" s="177"/>
      <c r="CD77" s="177"/>
      <c r="CE77" s="177"/>
      <c r="CF77" s="177"/>
      <c r="CG77" s="177"/>
      <c r="CH77" s="177"/>
      <c r="CI77" s="177"/>
      <c r="CJ77" s="177"/>
      <c r="CK77" s="177"/>
      <c r="CL77" s="177"/>
      <c r="CM77" s="177"/>
      <c r="CN77" s="177"/>
      <c r="CO77" s="177"/>
      <c r="CP77" s="177"/>
      <c r="CQ77" s="177"/>
      <c r="CR77" s="177"/>
      <c r="CS77" s="177"/>
      <c r="CT77" s="177"/>
      <c r="CU77" s="177"/>
      <c r="CV77" s="177"/>
      <c r="CW77" s="177"/>
      <c r="CX77" s="177"/>
      <c r="CY77" s="177"/>
      <c r="CZ77" s="177"/>
      <c r="DA77" s="177"/>
      <c r="DB77" s="177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</row>
    <row r="78" spans="1:181" x14ac:dyDescent="0.25">
      <c r="A78" s="177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177"/>
      <c r="BA78" s="177"/>
      <c r="BB78" s="177"/>
      <c r="BC78" s="177"/>
      <c r="BD78" s="177"/>
      <c r="BE78" s="177"/>
      <c r="BF78" s="177"/>
      <c r="BG78" s="177"/>
      <c r="BH78" s="177"/>
      <c r="BI78" s="177"/>
      <c r="BJ78" s="177"/>
      <c r="BK78" s="177"/>
      <c r="BL78" s="177"/>
      <c r="BM78" s="177"/>
      <c r="BN78" s="177"/>
      <c r="BO78" s="177"/>
      <c r="BP78" s="177"/>
      <c r="BQ78" s="177"/>
      <c r="BR78" s="177"/>
      <c r="BS78" s="177"/>
      <c r="BT78" s="177"/>
      <c r="BU78" s="177"/>
      <c r="BV78" s="177"/>
      <c r="BW78" s="177"/>
      <c r="BX78" s="177"/>
      <c r="BY78" s="177"/>
      <c r="BZ78" s="177"/>
      <c r="CA78" s="177"/>
      <c r="CB78" s="177"/>
      <c r="CC78" s="177"/>
      <c r="CD78" s="177"/>
      <c r="CE78" s="177"/>
      <c r="CF78" s="177"/>
      <c r="CG78" s="177"/>
      <c r="CH78" s="177"/>
      <c r="CI78" s="177"/>
      <c r="CJ78" s="177"/>
      <c r="CK78" s="177"/>
      <c r="CL78" s="177"/>
      <c r="CM78" s="177"/>
      <c r="CN78" s="177"/>
      <c r="CO78" s="177"/>
      <c r="CP78" s="177"/>
      <c r="CQ78" s="177"/>
      <c r="CR78" s="177"/>
      <c r="CS78" s="177"/>
      <c r="CT78" s="177"/>
      <c r="CU78" s="177"/>
      <c r="CV78" s="177"/>
      <c r="CW78" s="177"/>
      <c r="CX78" s="177"/>
      <c r="CY78" s="177"/>
      <c r="CZ78" s="177"/>
      <c r="DA78" s="177"/>
      <c r="DB78" s="177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</row>
    <row r="79" spans="1:181" x14ac:dyDescent="0.25">
      <c r="A79" s="177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177"/>
      <c r="BA79" s="177"/>
      <c r="BB79" s="177"/>
      <c r="BC79" s="177"/>
      <c r="BD79" s="177"/>
      <c r="BE79" s="177"/>
      <c r="BF79" s="177"/>
      <c r="BG79" s="177"/>
      <c r="BH79" s="177"/>
      <c r="BI79" s="177"/>
      <c r="BJ79" s="177"/>
      <c r="BK79" s="177"/>
      <c r="BL79" s="177"/>
      <c r="BM79" s="177"/>
      <c r="BN79" s="177"/>
      <c r="BO79" s="177"/>
      <c r="BP79" s="177"/>
      <c r="BQ79" s="177"/>
      <c r="BR79" s="177"/>
      <c r="BS79" s="177"/>
      <c r="BT79" s="177"/>
      <c r="BU79" s="177"/>
      <c r="BV79" s="177"/>
      <c r="BW79" s="177"/>
      <c r="BX79" s="177"/>
      <c r="BY79" s="177"/>
      <c r="BZ79" s="177"/>
      <c r="CA79" s="177"/>
      <c r="CB79" s="177"/>
      <c r="CC79" s="177"/>
      <c r="CD79" s="177"/>
      <c r="CE79" s="177"/>
      <c r="CF79" s="177"/>
      <c r="CG79" s="177"/>
      <c r="CH79" s="177"/>
      <c r="CI79" s="177"/>
      <c r="CJ79" s="177"/>
      <c r="CK79" s="177"/>
      <c r="CL79" s="177"/>
      <c r="CM79" s="177"/>
      <c r="CN79" s="177"/>
      <c r="CO79" s="177"/>
      <c r="CP79" s="177"/>
      <c r="CQ79" s="177"/>
      <c r="CR79" s="177"/>
      <c r="CS79" s="177"/>
      <c r="CT79" s="177"/>
      <c r="CU79" s="177"/>
      <c r="CV79" s="177"/>
      <c r="CW79" s="177"/>
      <c r="CX79" s="177"/>
      <c r="CY79" s="177"/>
      <c r="CZ79" s="177"/>
      <c r="DA79" s="177"/>
      <c r="DB79" s="177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</row>
    <row r="80" spans="1:181" x14ac:dyDescent="0.25">
      <c r="A80" s="177"/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177"/>
      <c r="BA80" s="177"/>
      <c r="BB80" s="177"/>
      <c r="BC80" s="177"/>
      <c r="BD80" s="177"/>
      <c r="BE80" s="177"/>
      <c r="BF80" s="177"/>
      <c r="BG80" s="177"/>
      <c r="BH80" s="177"/>
      <c r="BI80" s="177"/>
      <c r="BJ80" s="177"/>
      <c r="BK80" s="177"/>
      <c r="BL80" s="177"/>
      <c r="BM80" s="177"/>
      <c r="BN80" s="177"/>
      <c r="BO80" s="177"/>
      <c r="BP80" s="177"/>
      <c r="BQ80" s="177"/>
      <c r="BR80" s="177"/>
      <c r="BS80" s="177"/>
      <c r="BT80" s="177"/>
      <c r="BU80" s="177"/>
      <c r="BV80" s="177"/>
      <c r="BW80" s="177"/>
      <c r="BX80" s="177"/>
      <c r="BY80" s="177"/>
      <c r="BZ80" s="177"/>
      <c r="CA80" s="177"/>
      <c r="CB80" s="177"/>
      <c r="CC80" s="177"/>
      <c r="CD80" s="177"/>
      <c r="CE80" s="177"/>
      <c r="CF80" s="177"/>
      <c r="CG80" s="177"/>
      <c r="CH80" s="177"/>
      <c r="CI80" s="177"/>
      <c r="CJ80" s="177"/>
      <c r="CK80" s="177"/>
      <c r="CL80" s="177"/>
      <c r="CM80" s="177"/>
      <c r="CN80" s="177"/>
      <c r="CO80" s="177"/>
      <c r="CP80" s="177"/>
      <c r="CQ80" s="177"/>
      <c r="CR80" s="177"/>
      <c r="CS80" s="177"/>
      <c r="CT80" s="177"/>
      <c r="CU80" s="177"/>
      <c r="CV80" s="177"/>
      <c r="CW80" s="177"/>
      <c r="CX80" s="177"/>
      <c r="CY80" s="177"/>
      <c r="CZ80" s="177"/>
      <c r="DA80" s="177"/>
      <c r="DB80" s="177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</row>
    <row r="81" spans="1:181" x14ac:dyDescent="0.25">
      <c r="A81" s="177"/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177"/>
      <c r="BA81" s="177"/>
      <c r="BB81" s="177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7"/>
      <c r="BN81" s="177"/>
      <c r="BO81" s="177"/>
      <c r="BP81" s="177"/>
      <c r="BQ81" s="177"/>
      <c r="BR81" s="177"/>
      <c r="BS81" s="177"/>
      <c r="BT81" s="177"/>
      <c r="BU81" s="177"/>
      <c r="BV81" s="177"/>
      <c r="BW81" s="177"/>
      <c r="BX81" s="177"/>
      <c r="BY81" s="177"/>
      <c r="BZ81" s="177"/>
      <c r="CA81" s="177"/>
      <c r="CB81" s="177"/>
      <c r="CC81" s="177"/>
      <c r="CD81" s="177"/>
      <c r="CE81" s="177"/>
      <c r="CF81" s="177"/>
      <c r="CG81" s="177"/>
      <c r="CH81" s="177"/>
      <c r="CI81" s="177"/>
      <c r="CJ81" s="177"/>
      <c r="CK81" s="177"/>
      <c r="CL81" s="177"/>
      <c r="CM81" s="177"/>
      <c r="CN81" s="177"/>
      <c r="CO81" s="177"/>
      <c r="CP81" s="177"/>
      <c r="CQ81" s="177"/>
      <c r="CR81" s="177"/>
      <c r="CS81" s="177"/>
      <c r="CT81" s="177"/>
      <c r="CU81" s="177"/>
      <c r="CV81" s="177"/>
      <c r="CW81" s="177"/>
      <c r="CX81" s="177"/>
      <c r="CY81" s="177"/>
      <c r="CZ81" s="177"/>
      <c r="DA81" s="177"/>
      <c r="DB81" s="177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</row>
    <row r="82" spans="1:181" x14ac:dyDescent="0.25">
      <c r="A82" s="177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7"/>
      <c r="BW82" s="177"/>
      <c r="BX82" s="177"/>
      <c r="BY82" s="177"/>
      <c r="BZ82" s="177"/>
      <c r="CA82" s="177"/>
      <c r="CB82" s="177"/>
      <c r="CC82" s="177"/>
      <c r="CD82" s="177"/>
      <c r="CE82" s="177"/>
      <c r="CF82" s="177"/>
      <c r="CG82" s="177"/>
      <c r="CH82" s="177"/>
      <c r="CI82" s="177"/>
      <c r="CJ82" s="177"/>
      <c r="CK82" s="177"/>
      <c r="CL82" s="177"/>
      <c r="CM82" s="177"/>
      <c r="CN82" s="177"/>
      <c r="CO82" s="177"/>
      <c r="CP82" s="177"/>
      <c r="CQ82" s="177"/>
      <c r="CR82" s="177"/>
      <c r="CS82" s="177"/>
      <c r="CT82" s="177"/>
      <c r="CU82" s="177"/>
      <c r="CV82" s="177"/>
      <c r="CW82" s="177"/>
      <c r="CX82" s="177"/>
      <c r="CY82" s="177"/>
      <c r="CZ82" s="177"/>
      <c r="DA82" s="177"/>
      <c r="DB82" s="177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</row>
    <row r="83" spans="1:181" x14ac:dyDescent="0.25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177"/>
      <c r="BA83" s="177"/>
      <c r="BB83" s="177"/>
      <c r="BC83" s="177"/>
      <c r="BD83" s="177"/>
      <c r="BE83" s="177"/>
      <c r="BF83" s="177"/>
      <c r="BG83" s="177"/>
      <c r="BH83" s="177"/>
      <c r="BI83" s="177"/>
      <c r="BJ83" s="177"/>
      <c r="BK83" s="177"/>
      <c r="BL83" s="177"/>
      <c r="BM83" s="177"/>
      <c r="BN83" s="177"/>
      <c r="BO83" s="177"/>
      <c r="BP83" s="177"/>
      <c r="BQ83" s="177"/>
      <c r="BR83" s="177"/>
      <c r="BS83" s="177"/>
      <c r="BT83" s="177"/>
      <c r="BU83" s="177"/>
      <c r="BV83" s="177"/>
      <c r="BW83" s="177"/>
      <c r="BX83" s="177"/>
      <c r="BY83" s="177"/>
      <c r="BZ83" s="177"/>
      <c r="CA83" s="177"/>
      <c r="CB83" s="177"/>
      <c r="CC83" s="177"/>
      <c r="CD83" s="177"/>
      <c r="CE83" s="177"/>
      <c r="CF83" s="177"/>
      <c r="CG83" s="177"/>
      <c r="CH83" s="177"/>
      <c r="CI83" s="177"/>
      <c r="CJ83" s="177"/>
      <c r="CK83" s="177"/>
      <c r="CL83" s="177"/>
      <c r="CM83" s="177"/>
      <c r="CN83" s="177"/>
      <c r="CO83" s="177"/>
      <c r="CP83" s="177"/>
      <c r="CQ83" s="177"/>
      <c r="CR83" s="177"/>
      <c r="CS83" s="177"/>
      <c r="CT83" s="177"/>
      <c r="CU83" s="177"/>
      <c r="CV83" s="177"/>
      <c r="CW83" s="177"/>
      <c r="CX83" s="177"/>
      <c r="CY83" s="177"/>
      <c r="CZ83" s="177"/>
      <c r="DA83" s="177"/>
      <c r="DB83" s="177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</row>
    <row r="84" spans="1:181" x14ac:dyDescent="0.2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/>
      <c r="BC84" s="177"/>
      <c r="BD84" s="177"/>
      <c r="BE84" s="177"/>
      <c r="BF84" s="177"/>
      <c r="BG84" s="177"/>
      <c r="BH84" s="177"/>
      <c r="BI84" s="177"/>
      <c r="BJ84" s="177"/>
      <c r="BK84" s="177"/>
      <c r="BL84" s="177"/>
      <c r="BM84" s="177"/>
      <c r="BN84" s="177"/>
      <c r="BO84" s="177"/>
      <c r="BP84" s="177"/>
      <c r="BQ84" s="177"/>
      <c r="BR84" s="177"/>
      <c r="BS84" s="177"/>
      <c r="BT84" s="177"/>
      <c r="BU84" s="177"/>
      <c r="BV84" s="177"/>
      <c r="BW84" s="177"/>
      <c r="BX84" s="177"/>
      <c r="BY84" s="177"/>
      <c r="BZ84" s="177"/>
      <c r="CA84" s="177"/>
      <c r="CB84" s="177"/>
      <c r="CC84" s="177"/>
      <c r="CD84" s="177"/>
      <c r="CE84" s="177"/>
      <c r="CF84" s="177"/>
      <c r="CG84" s="177"/>
      <c r="CH84" s="177"/>
      <c r="CI84" s="177"/>
      <c r="CJ84" s="177"/>
      <c r="CK84" s="177"/>
      <c r="CL84" s="177"/>
      <c r="CM84" s="177"/>
      <c r="CN84" s="177"/>
      <c r="CO84" s="177"/>
      <c r="CP84" s="177"/>
      <c r="CQ84" s="177"/>
      <c r="CR84" s="177"/>
      <c r="CS84" s="177"/>
      <c r="CT84" s="177"/>
      <c r="CU84" s="177"/>
      <c r="CV84" s="177"/>
      <c r="CW84" s="177"/>
      <c r="CX84" s="177"/>
      <c r="CY84" s="177"/>
      <c r="CZ84" s="177"/>
      <c r="DA84" s="177"/>
      <c r="DB84" s="177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</row>
    <row r="85" spans="1:181" x14ac:dyDescent="0.25">
      <c r="A85" s="177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/>
      <c r="BC85" s="177"/>
      <c r="BD85" s="177"/>
      <c r="BE85" s="177"/>
      <c r="BF85" s="177"/>
      <c r="BG85" s="177"/>
      <c r="BH85" s="177"/>
      <c r="BI85" s="177"/>
      <c r="BJ85" s="177"/>
      <c r="BK85" s="177"/>
      <c r="BL85" s="177"/>
      <c r="BM85" s="177"/>
      <c r="BN85" s="177"/>
      <c r="BO85" s="177"/>
      <c r="BP85" s="177"/>
      <c r="BQ85" s="177"/>
      <c r="BR85" s="177"/>
      <c r="BS85" s="177"/>
      <c r="BT85" s="177"/>
      <c r="BU85" s="177"/>
      <c r="BV85" s="177"/>
      <c r="BW85" s="177"/>
      <c r="BX85" s="177"/>
      <c r="BY85" s="177"/>
      <c r="BZ85" s="177"/>
      <c r="CA85" s="177"/>
      <c r="CB85" s="177"/>
      <c r="CC85" s="177"/>
      <c r="CD85" s="177"/>
      <c r="CE85" s="177"/>
      <c r="CF85" s="177"/>
      <c r="CG85" s="177"/>
      <c r="CH85" s="177"/>
      <c r="CI85" s="177"/>
      <c r="CJ85" s="177"/>
      <c r="CK85" s="177"/>
      <c r="CL85" s="177"/>
      <c r="CM85" s="177"/>
      <c r="CN85" s="177"/>
      <c r="CO85" s="177"/>
      <c r="CP85" s="177"/>
      <c r="CQ85" s="177"/>
      <c r="CR85" s="177"/>
      <c r="CS85" s="177"/>
      <c r="CT85" s="177"/>
      <c r="CU85" s="177"/>
      <c r="CV85" s="177"/>
      <c r="CW85" s="177"/>
      <c r="CX85" s="177"/>
      <c r="CY85" s="177"/>
      <c r="CZ85" s="177"/>
      <c r="DA85" s="177"/>
      <c r="DB85" s="177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</row>
    <row r="86" spans="1:181" x14ac:dyDescent="0.25">
      <c r="A86" s="177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177"/>
      <c r="BA86" s="177"/>
      <c r="BB86" s="177"/>
      <c r="BC86" s="177"/>
      <c r="BD86" s="177"/>
      <c r="BE86" s="177"/>
      <c r="BF86" s="177"/>
      <c r="BG86" s="177"/>
      <c r="BH86" s="177"/>
      <c r="BI86" s="177"/>
      <c r="BJ86" s="177"/>
      <c r="BK86" s="177"/>
      <c r="BL86" s="177"/>
      <c r="BM86" s="177"/>
      <c r="BN86" s="177"/>
      <c r="BO86" s="177"/>
      <c r="BP86" s="177"/>
      <c r="BQ86" s="177"/>
      <c r="BR86" s="177"/>
      <c r="BS86" s="177"/>
      <c r="BT86" s="177"/>
      <c r="BU86" s="177"/>
      <c r="BV86" s="177"/>
      <c r="BW86" s="177"/>
      <c r="BX86" s="177"/>
      <c r="BY86" s="177"/>
      <c r="BZ86" s="177"/>
      <c r="CA86" s="177"/>
      <c r="CB86" s="177"/>
      <c r="CC86" s="177"/>
      <c r="CD86" s="177"/>
      <c r="CE86" s="177"/>
      <c r="CF86" s="177"/>
      <c r="CG86" s="177"/>
      <c r="CH86" s="177"/>
      <c r="CI86" s="177"/>
      <c r="CJ86" s="177"/>
      <c r="CK86" s="177"/>
      <c r="CL86" s="177"/>
      <c r="CM86" s="177"/>
      <c r="CN86" s="177"/>
      <c r="CO86" s="177"/>
      <c r="CP86" s="177"/>
      <c r="CQ86" s="177"/>
      <c r="CR86" s="177"/>
      <c r="CS86" s="177"/>
      <c r="CT86" s="177"/>
      <c r="CU86" s="177"/>
      <c r="CV86" s="177"/>
      <c r="CW86" s="177"/>
      <c r="CX86" s="177"/>
      <c r="CY86" s="177"/>
      <c r="CZ86" s="177"/>
      <c r="DA86" s="177"/>
      <c r="DB86" s="177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</row>
    <row r="87" spans="1:181" x14ac:dyDescent="0.25">
      <c r="A87" s="177"/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177"/>
      <c r="BA87" s="177"/>
      <c r="BB87" s="177"/>
      <c r="BC87" s="177"/>
      <c r="BD87" s="177"/>
      <c r="BE87" s="177"/>
      <c r="BF87" s="177"/>
      <c r="BG87" s="177"/>
      <c r="BH87" s="177"/>
      <c r="BI87" s="177"/>
      <c r="BJ87" s="177"/>
      <c r="BK87" s="177"/>
      <c r="BL87" s="177"/>
      <c r="BM87" s="177"/>
      <c r="BN87" s="177"/>
      <c r="BO87" s="177"/>
      <c r="BP87" s="177"/>
      <c r="BQ87" s="177"/>
      <c r="BR87" s="177"/>
      <c r="BS87" s="177"/>
      <c r="BT87" s="177"/>
      <c r="BU87" s="177"/>
      <c r="BV87" s="177"/>
      <c r="BW87" s="177"/>
      <c r="BX87" s="177"/>
      <c r="BY87" s="177"/>
      <c r="BZ87" s="177"/>
      <c r="CA87" s="177"/>
      <c r="CB87" s="177"/>
      <c r="CC87" s="177"/>
      <c r="CD87" s="177"/>
      <c r="CE87" s="177"/>
      <c r="CF87" s="177"/>
      <c r="CG87" s="177"/>
      <c r="CH87" s="177"/>
      <c r="CI87" s="177"/>
      <c r="CJ87" s="177"/>
      <c r="CK87" s="177"/>
      <c r="CL87" s="177"/>
      <c r="CM87" s="177"/>
      <c r="CN87" s="177"/>
      <c r="CO87" s="177"/>
      <c r="CP87" s="177"/>
      <c r="CQ87" s="177"/>
      <c r="CR87" s="177"/>
      <c r="CS87" s="177"/>
      <c r="CT87" s="177"/>
      <c r="CU87" s="177"/>
      <c r="CV87" s="177"/>
      <c r="CW87" s="177"/>
      <c r="CX87" s="177"/>
      <c r="CY87" s="177"/>
      <c r="CZ87" s="177"/>
      <c r="DA87" s="177"/>
      <c r="DB87" s="177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</row>
    <row r="88" spans="1:181" x14ac:dyDescent="0.25">
      <c r="A88" s="177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/>
      <c r="BC88" s="177"/>
      <c r="BD88" s="177"/>
      <c r="BE88" s="177"/>
      <c r="BF88" s="177"/>
      <c r="BG88" s="177"/>
      <c r="BH88" s="177"/>
      <c r="BI88" s="177"/>
      <c r="BJ88" s="177"/>
      <c r="BK88" s="177"/>
      <c r="BL88" s="177"/>
      <c r="BM88" s="177"/>
      <c r="BN88" s="177"/>
      <c r="BO88" s="177"/>
      <c r="BP88" s="177"/>
      <c r="BQ88" s="177"/>
      <c r="BR88" s="177"/>
      <c r="BS88" s="177"/>
      <c r="BT88" s="177"/>
      <c r="BU88" s="177"/>
      <c r="BV88" s="177"/>
      <c r="BW88" s="177"/>
      <c r="BX88" s="177"/>
      <c r="BY88" s="177"/>
      <c r="BZ88" s="177"/>
      <c r="CA88" s="177"/>
      <c r="CB88" s="177"/>
      <c r="CC88" s="177"/>
      <c r="CD88" s="177"/>
      <c r="CE88" s="177"/>
      <c r="CF88" s="177"/>
      <c r="CG88" s="177"/>
      <c r="CH88" s="177"/>
      <c r="CI88" s="177"/>
      <c r="CJ88" s="177"/>
      <c r="CK88" s="177"/>
      <c r="CL88" s="177"/>
      <c r="CM88" s="177"/>
      <c r="CN88" s="177"/>
      <c r="CO88" s="177"/>
      <c r="CP88" s="177"/>
      <c r="CQ88" s="177"/>
      <c r="CR88" s="177"/>
      <c r="CS88" s="177"/>
      <c r="CT88" s="177"/>
      <c r="CU88" s="177"/>
      <c r="CV88" s="177"/>
      <c r="CW88" s="177"/>
      <c r="CX88" s="177"/>
      <c r="CY88" s="177"/>
      <c r="CZ88" s="177"/>
      <c r="DA88" s="177"/>
      <c r="DB88" s="177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</row>
    <row r="89" spans="1:181" x14ac:dyDescent="0.25">
      <c r="A89" s="177"/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177"/>
      <c r="BA89" s="177"/>
      <c r="BB89" s="177"/>
      <c r="BC89" s="177"/>
      <c r="BD89" s="177"/>
      <c r="BE89" s="177"/>
      <c r="BF89" s="177"/>
      <c r="BG89" s="177"/>
      <c r="BH89" s="177"/>
      <c r="BI89" s="177"/>
      <c r="BJ89" s="177"/>
      <c r="BK89" s="177"/>
      <c r="BL89" s="177"/>
      <c r="BM89" s="177"/>
      <c r="BN89" s="177"/>
      <c r="BO89" s="177"/>
      <c r="BP89" s="177"/>
      <c r="BQ89" s="177"/>
      <c r="BR89" s="177"/>
      <c r="BS89" s="177"/>
      <c r="BT89" s="177"/>
      <c r="BU89" s="177"/>
      <c r="BV89" s="177"/>
      <c r="BW89" s="177"/>
      <c r="BX89" s="177"/>
      <c r="BY89" s="177"/>
      <c r="BZ89" s="177"/>
      <c r="CA89" s="177"/>
      <c r="CB89" s="177"/>
      <c r="CC89" s="177"/>
      <c r="CD89" s="177"/>
      <c r="CE89" s="177"/>
      <c r="CF89" s="177"/>
      <c r="CG89" s="177"/>
      <c r="CH89" s="177"/>
      <c r="CI89" s="177"/>
      <c r="CJ89" s="177"/>
      <c r="CK89" s="177"/>
      <c r="CL89" s="177"/>
      <c r="CM89" s="177"/>
      <c r="CN89" s="177"/>
      <c r="CO89" s="177"/>
      <c r="CP89" s="177"/>
      <c r="CQ89" s="177"/>
      <c r="CR89" s="177"/>
      <c r="CS89" s="177"/>
      <c r="CT89" s="177"/>
      <c r="CU89" s="177"/>
      <c r="CV89" s="177"/>
      <c r="CW89" s="177"/>
      <c r="CX89" s="177"/>
      <c r="CY89" s="177"/>
      <c r="CZ89" s="177"/>
      <c r="DA89" s="177"/>
      <c r="DB89" s="177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</row>
    <row r="90" spans="1:181" x14ac:dyDescent="0.25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17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177"/>
      <c r="CS90" s="177"/>
      <c r="CT90" s="177"/>
      <c r="CU90" s="177"/>
      <c r="CV90" s="177"/>
      <c r="CW90" s="177"/>
      <c r="CX90" s="177"/>
      <c r="CY90" s="177"/>
      <c r="CZ90" s="177"/>
      <c r="DA90" s="177"/>
      <c r="DB90" s="177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</row>
    <row r="91" spans="1:181" x14ac:dyDescent="0.25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7"/>
      <c r="CA91" s="177"/>
      <c r="CB91" s="177"/>
      <c r="CC91" s="177"/>
      <c r="CD91" s="177"/>
      <c r="CE91" s="177"/>
      <c r="CF91" s="177"/>
      <c r="CG91" s="177"/>
      <c r="CH91" s="177"/>
      <c r="CI91" s="177"/>
      <c r="CJ91" s="177"/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7"/>
      <c r="CV91" s="177"/>
      <c r="CW91" s="177"/>
      <c r="CX91" s="177"/>
      <c r="CY91" s="177"/>
      <c r="CZ91" s="177"/>
      <c r="DA91" s="177"/>
      <c r="DB91" s="177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</row>
    <row r="92" spans="1:181" x14ac:dyDescent="0.25">
      <c r="A92" s="177"/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177"/>
      <c r="AZ92" s="177"/>
      <c r="BA92" s="177"/>
      <c r="BB92" s="177"/>
      <c r="BC92" s="177"/>
      <c r="BD92" s="177"/>
      <c r="BE92" s="177"/>
      <c r="BF92" s="177"/>
      <c r="BG92" s="177"/>
      <c r="BH92" s="177"/>
      <c r="BI92" s="177"/>
      <c r="BJ92" s="177"/>
      <c r="BK92" s="177"/>
      <c r="BL92" s="177"/>
      <c r="BM92" s="177"/>
      <c r="BN92" s="177"/>
      <c r="BO92" s="177"/>
      <c r="BP92" s="177"/>
      <c r="BQ92" s="177"/>
      <c r="BR92" s="177"/>
      <c r="BS92" s="177"/>
      <c r="BT92" s="177"/>
      <c r="BU92" s="177"/>
      <c r="BV92" s="177"/>
      <c r="BW92" s="177"/>
      <c r="BX92" s="177"/>
      <c r="BY92" s="177"/>
      <c r="BZ92" s="177"/>
      <c r="CA92" s="177"/>
      <c r="CB92" s="177"/>
      <c r="CC92" s="177"/>
      <c r="CD92" s="177"/>
      <c r="CE92" s="177"/>
      <c r="CF92" s="177"/>
      <c r="CG92" s="177"/>
      <c r="CH92" s="177"/>
      <c r="CI92" s="177"/>
      <c r="CJ92" s="177"/>
      <c r="CK92" s="177"/>
      <c r="CL92" s="177"/>
      <c r="CM92" s="177"/>
      <c r="CN92" s="177"/>
      <c r="CO92" s="177"/>
      <c r="CP92" s="177"/>
      <c r="CQ92" s="177"/>
      <c r="CR92" s="177"/>
      <c r="CS92" s="177"/>
      <c r="CT92" s="177"/>
      <c r="CU92" s="177"/>
      <c r="CV92" s="177"/>
      <c r="CW92" s="177"/>
      <c r="CX92" s="177"/>
      <c r="CY92" s="177"/>
      <c r="CZ92" s="177"/>
      <c r="DA92" s="177"/>
      <c r="DB92" s="177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</row>
    <row r="93" spans="1:181" x14ac:dyDescent="0.25">
      <c r="A93" s="177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7"/>
      <c r="BS93" s="177"/>
      <c r="BT93" s="177"/>
      <c r="BU93" s="177"/>
      <c r="BV93" s="177"/>
      <c r="BW93" s="177"/>
      <c r="BX93" s="177"/>
      <c r="BY93" s="177"/>
      <c r="BZ93" s="177"/>
      <c r="CA93" s="177"/>
      <c r="CB93" s="177"/>
      <c r="CC93" s="177"/>
      <c r="CD93" s="177"/>
      <c r="CE93" s="177"/>
      <c r="CF93" s="177"/>
      <c r="CG93" s="177"/>
      <c r="CH93" s="177"/>
      <c r="CI93" s="177"/>
      <c r="CJ93" s="177"/>
      <c r="CK93" s="177"/>
      <c r="CL93" s="177"/>
      <c r="CM93" s="177"/>
      <c r="CN93" s="177"/>
      <c r="CO93" s="177"/>
      <c r="CP93" s="177"/>
      <c r="CQ93" s="177"/>
      <c r="CR93" s="177"/>
      <c r="CS93" s="177"/>
      <c r="CT93" s="177"/>
      <c r="CU93" s="177"/>
      <c r="CV93" s="177"/>
      <c r="CW93" s="177"/>
      <c r="CX93" s="177"/>
      <c r="CY93" s="177"/>
      <c r="CZ93" s="177"/>
      <c r="DA93" s="177"/>
      <c r="DB93" s="177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</row>
    <row r="94" spans="1:181" x14ac:dyDescent="0.25">
      <c r="A94" s="177"/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  <c r="AA94" s="177"/>
      <c r="AB94" s="177"/>
      <c r="AC94" s="177"/>
      <c r="AD94" s="177"/>
      <c r="AE94" s="177"/>
      <c r="AF94" s="177"/>
      <c r="AG94" s="177"/>
      <c r="AH94" s="177"/>
      <c r="AI94" s="177"/>
      <c r="AJ94" s="177"/>
      <c r="AK94" s="177"/>
      <c r="AL94" s="177"/>
      <c r="AM94" s="177"/>
      <c r="AN94" s="177"/>
      <c r="AO94" s="177"/>
      <c r="AP94" s="177"/>
      <c r="AQ94" s="177"/>
      <c r="AR94" s="177"/>
      <c r="AS94" s="177"/>
      <c r="AT94" s="177"/>
      <c r="AU94" s="177"/>
      <c r="AV94" s="177"/>
      <c r="AW94" s="177"/>
      <c r="AX94" s="177"/>
      <c r="AY94" s="177"/>
      <c r="AZ94" s="177"/>
      <c r="BA94" s="177"/>
      <c r="BB94" s="177"/>
      <c r="BC94" s="177"/>
      <c r="BD94" s="177"/>
      <c r="BE94" s="177"/>
      <c r="BF94" s="177"/>
      <c r="BG94" s="177"/>
      <c r="BH94" s="177"/>
      <c r="BI94" s="177"/>
      <c r="BJ94" s="177"/>
      <c r="BK94" s="177"/>
      <c r="BL94" s="177"/>
      <c r="BM94" s="177"/>
      <c r="BN94" s="177"/>
      <c r="BO94" s="177"/>
      <c r="BP94" s="177"/>
      <c r="BQ94" s="177"/>
      <c r="BR94" s="177"/>
      <c r="BS94" s="177"/>
      <c r="BT94" s="177"/>
      <c r="BU94" s="177"/>
      <c r="BV94" s="177"/>
      <c r="BW94" s="177"/>
      <c r="BX94" s="177"/>
      <c r="BY94" s="177"/>
      <c r="BZ94" s="177"/>
      <c r="CA94" s="177"/>
      <c r="CB94" s="177"/>
      <c r="CC94" s="177"/>
      <c r="CD94" s="177"/>
      <c r="CE94" s="177"/>
      <c r="CF94" s="177"/>
      <c r="CG94" s="177"/>
      <c r="CH94" s="177"/>
      <c r="CI94" s="177"/>
      <c r="CJ94" s="177"/>
      <c r="CK94" s="177"/>
      <c r="CL94" s="177"/>
      <c r="CM94" s="177"/>
      <c r="CN94" s="177"/>
      <c r="CO94" s="177"/>
      <c r="CP94" s="177"/>
      <c r="CQ94" s="177"/>
      <c r="CR94" s="177"/>
      <c r="CS94" s="177"/>
      <c r="CT94" s="177"/>
      <c r="CU94" s="177"/>
      <c r="CV94" s="177"/>
      <c r="CW94" s="177"/>
      <c r="CX94" s="177"/>
      <c r="CY94" s="177"/>
      <c r="CZ94" s="177"/>
      <c r="DA94" s="177"/>
      <c r="DB94" s="177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</row>
    <row r="95" spans="1:181" x14ac:dyDescent="0.25">
      <c r="A95" s="177"/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  <c r="AA95" s="177"/>
      <c r="AB95" s="177"/>
      <c r="AC95" s="177"/>
      <c r="AD95" s="177"/>
      <c r="AE95" s="177"/>
      <c r="AF95" s="177"/>
      <c r="AG95" s="177"/>
      <c r="AH95" s="177"/>
      <c r="AI95" s="177"/>
      <c r="AJ95" s="177"/>
      <c r="AK95" s="177"/>
      <c r="AL95" s="177"/>
      <c r="AM95" s="177"/>
      <c r="AN95" s="177"/>
      <c r="AO95" s="177"/>
      <c r="AP95" s="177"/>
      <c r="AQ95" s="177"/>
      <c r="AR95" s="177"/>
      <c r="AS95" s="177"/>
      <c r="AT95" s="177"/>
      <c r="AU95" s="177"/>
      <c r="AV95" s="177"/>
      <c r="AW95" s="177"/>
      <c r="AX95" s="177"/>
      <c r="AY95" s="177"/>
      <c r="AZ95" s="177"/>
      <c r="BA95" s="177"/>
      <c r="BB95" s="177"/>
      <c r="BC95" s="177"/>
      <c r="BD95" s="177"/>
      <c r="BE95" s="177"/>
      <c r="BF95" s="177"/>
      <c r="BG95" s="177"/>
      <c r="BH95" s="177"/>
      <c r="BI95" s="177"/>
      <c r="BJ95" s="177"/>
      <c r="BK95" s="177"/>
      <c r="BL95" s="177"/>
      <c r="BM95" s="177"/>
      <c r="BN95" s="177"/>
      <c r="BO95" s="177"/>
      <c r="BP95" s="177"/>
      <c r="BQ95" s="177"/>
      <c r="BR95" s="177"/>
      <c r="BS95" s="177"/>
      <c r="BT95" s="177"/>
      <c r="BU95" s="177"/>
      <c r="BV95" s="177"/>
      <c r="BW95" s="177"/>
      <c r="BX95" s="177"/>
      <c r="BY95" s="177"/>
      <c r="BZ95" s="177"/>
      <c r="CA95" s="177"/>
      <c r="CB95" s="177"/>
      <c r="CC95" s="177"/>
      <c r="CD95" s="177"/>
      <c r="CE95" s="177"/>
      <c r="CF95" s="177"/>
      <c r="CG95" s="177"/>
      <c r="CH95" s="177"/>
      <c r="CI95" s="177"/>
      <c r="CJ95" s="177"/>
      <c r="CK95" s="177"/>
      <c r="CL95" s="177"/>
      <c r="CM95" s="177"/>
      <c r="CN95" s="177"/>
      <c r="CO95" s="177"/>
      <c r="CP95" s="177"/>
      <c r="CQ95" s="177"/>
      <c r="CR95" s="177"/>
      <c r="CS95" s="177"/>
      <c r="CT95" s="177"/>
      <c r="CU95" s="177"/>
      <c r="CV95" s="177"/>
      <c r="CW95" s="177"/>
      <c r="CX95" s="177"/>
      <c r="CY95" s="177"/>
      <c r="CZ95" s="177"/>
      <c r="DA95" s="177"/>
      <c r="DB95" s="177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</row>
    <row r="96" spans="1:181" x14ac:dyDescent="0.25">
      <c r="A96" s="177"/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  <c r="AA96" s="177"/>
      <c r="AB96" s="177"/>
      <c r="AC96" s="177"/>
      <c r="AD96" s="177"/>
      <c r="AE96" s="177"/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/>
      <c r="BC96" s="177"/>
      <c r="BD96" s="177"/>
      <c r="BE96" s="177"/>
      <c r="BF96" s="177"/>
      <c r="BG96" s="177"/>
      <c r="BH96" s="177"/>
      <c r="BI96" s="177"/>
      <c r="BJ96" s="177"/>
      <c r="BK96" s="177"/>
      <c r="BL96" s="177"/>
      <c r="BM96" s="177"/>
      <c r="BN96" s="177"/>
      <c r="BO96" s="177"/>
      <c r="BP96" s="177"/>
      <c r="BQ96" s="177"/>
      <c r="BR96" s="177"/>
      <c r="BS96" s="177"/>
      <c r="BT96" s="177"/>
      <c r="BU96" s="177"/>
      <c r="BV96" s="177"/>
      <c r="BW96" s="177"/>
      <c r="BX96" s="177"/>
      <c r="BY96" s="177"/>
      <c r="BZ96" s="177"/>
      <c r="CA96" s="177"/>
      <c r="CB96" s="177"/>
      <c r="CC96" s="177"/>
      <c r="CD96" s="177"/>
      <c r="CE96" s="177"/>
      <c r="CF96" s="177"/>
      <c r="CG96" s="177"/>
      <c r="CH96" s="177"/>
      <c r="CI96" s="177"/>
      <c r="CJ96" s="177"/>
      <c r="CK96" s="177"/>
      <c r="CL96" s="177"/>
      <c r="CM96" s="177"/>
      <c r="CN96" s="177"/>
      <c r="CO96" s="177"/>
      <c r="CP96" s="177"/>
      <c r="CQ96" s="177"/>
      <c r="CR96" s="177"/>
      <c r="CS96" s="177"/>
      <c r="CT96" s="177"/>
      <c r="CU96" s="177"/>
      <c r="CV96" s="177"/>
      <c r="CW96" s="177"/>
      <c r="CX96" s="177"/>
      <c r="CY96" s="177"/>
      <c r="CZ96" s="177"/>
      <c r="DA96" s="177"/>
      <c r="DB96" s="177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</row>
    <row r="97" spans="1:181" x14ac:dyDescent="0.25">
      <c r="A97" s="177"/>
      <c r="B97" s="177"/>
      <c r="C97" s="177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  <c r="AA97" s="177"/>
      <c r="AB97" s="177"/>
      <c r="AC97" s="177"/>
      <c r="AD97" s="177"/>
      <c r="AE97" s="177"/>
      <c r="AF97" s="177"/>
      <c r="AG97" s="177"/>
      <c r="AH97" s="177"/>
      <c r="AI97" s="177"/>
      <c r="AJ97" s="177"/>
      <c r="AK97" s="177"/>
      <c r="AL97" s="177"/>
      <c r="AM97" s="177"/>
      <c r="AN97" s="177"/>
      <c r="AO97" s="177"/>
      <c r="AP97" s="177"/>
      <c r="AQ97" s="177"/>
      <c r="AR97" s="177"/>
      <c r="AS97" s="177"/>
      <c r="AT97" s="177"/>
      <c r="AU97" s="177"/>
      <c r="AV97" s="177"/>
      <c r="AW97" s="177"/>
      <c r="AX97" s="177"/>
      <c r="AY97" s="177"/>
      <c r="AZ97" s="177"/>
      <c r="BA97" s="177"/>
      <c r="BB97" s="177"/>
      <c r="BC97" s="177"/>
      <c r="BD97" s="177"/>
      <c r="BE97" s="177"/>
      <c r="BF97" s="177"/>
      <c r="BG97" s="177"/>
      <c r="BH97" s="177"/>
      <c r="BI97" s="177"/>
      <c r="BJ97" s="177"/>
      <c r="BK97" s="177"/>
      <c r="BL97" s="177"/>
      <c r="BM97" s="177"/>
      <c r="BN97" s="177"/>
      <c r="BO97" s="177"/>
      <c r="BP97" s="177"/>
      <c r="BQ97" s="177"/>
      <c r="BR97" s="177"/>
      <c r="BS97" s="177"/>
      <c r="BT97" s="177"/>
      <c r="BU97" s="177"/>
      <c r="BV97" s="177"/>
      <c r="BW97" s="177"/>
      <c r="BX97" s="177"/>
      <c r="BY97" s="177"/>
      <c r="BZ97" s="177"/>
      <c r="CA97" s="177"/>
      <c r="CB97" s="177"/>
      <c r="CC97" s="177"/>
      <c r="CD97" s="177"/>
      <c r="CE97" s="177"/>
      <c r="CF97" s="177"/>
      <c r="CG97" s="177"/>
      <c r="CH97" s="177"/>
      <c r="CI97" s="177"/>
      <c r="CJ97" s="177"/>
      <c r="CK97" s="177"/>
      <c r="CL97" s="177"/>
      <c r="CM97" s="177"/>
      <c r="CN97" s="177"/>
      <c r="CO97" s="177"/>
      <c r="CP97" s="177"/>
      <c r="CQ97" s="177"/>
      <c r="CR97" s="177"/>
      <c r="CS97" s="177"/>
      <c r="CT97" s="177"/>
      <c r="CU97" s="177"/>
      <c r="CV97" s="177"/>
      <c r="CW97" s="177"/>
      <c r="CX97" s="177"/>
      <c r="CY97" s="177"/>
      <c r="CZ97" s="177"/>
      <c r="DA97" s="177"/>
      <c r="DB97" s="177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</row>
    <row r="98" spans="1:181" x14ac:dyDescent="0.25">
      <c r="A98" s="177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  <c r="AA98" s="177"/>
      <c r="AB98" s="177"/>
      <c r="AC98" s="177"/>
      <c r="AD98" s="177"/>
      <c r="AE98" s="177"/>
      <c r="AF98" s="177"/>
      <c r="AG98" s="177"/>
      <c r="AH98" s="177"/>
      <c r="AI98" s="177"/>
      <c r="AJ98" s="177"/>
      <c r="AK98" s="177"/>
      <c r="AL98" s="177"/>
      <c r="AM98" s="177"/>
      <c r="AN98" s="177"/>
      <c r="AO98" s="177"/>
      <c r="AP98" s="177"/>
      <c r="AQ98" s="177"/>
      <c r="AR98" s="177"/>
      <c r="AS98" s="177"/>
      <c r="AT98" s="177"/>
      <c r="AU98" s="177"/>
      <c r="AV98" s="177"/>
      <c r="AW98" s="177"/>
      <c r="AX98" s="177"/>
      <c r="AY98" s="177"/>
      <c r="AZ98" s="177"/>
      <c r="BA98" s="177"/>
      <c r="BB98" s="177"/>
      <c r="BC98" s="177"/>
      <c r="BD98" s="177"/>
      <c r="BE98" s="177"/>
      <c r="BF98" s="177"/>
      <c r="BG98" s="177"/>
      <c r="BH98" s="177"/>
      <c r="BI98" s="177"/>
      <c r="BJ98" s="177"/>
      <c r="BK98" s="177"/>
      <c r="BL98" s="177"/>
      <c r="BM98" s="177"/>
      <c r="BN98" s="177"/>
      <c r="BO98" s="177"/>
      <c r="BP98" s="177"/>
      <c r="BQ98" s="177"/>
      <c r="BR98" s="177"/>
      <c r="BS98" s="177"/>
      <c r="BT98" s="177"/>
      <c r="BU98" s="177"/>
      <c r="BV98" s="177"/>
      <c r="BW98" s="177"/>
      <c r="BX98" s="177"/>
      <c r="BY98" s="177"/>
      <c r="BZ98" s="177"/>
      <c r="CA98" s="177"/>
      <c r="CB98" s="177"/>
      <c r="CC98" s="177"/>
      <c r="CD98" s="177"/>
      <c r="CE98" s="177"/>
      <c r="CF98" s="177"/>
      <c r="CG98" s="177"/>
      <c r="CH98" s="177"/>
      <c r="CI98" s="177"/>
      <c r="CJ98" s="177"/>
      <c r="CK98" s="177"/>
      <c r="CL98" s="177"/>
      <c r="CM98" s="177"/>
      <c r="CN98" s="177"/>
      <c r="CO98" s="177"/>
      <c r="CP98" s="177"/>
      <c r="CQ98" s="177"/>
      <c r="CR98" s="177"/>
      <c r="CS98" s="177"/>
      <c r="CT98" s="177"/>
      <c r="CU98" s="177"/>
      <c r="CV98" s="177"/>
      <c r="CW98" s="177"/>
      <c r="CX98" s="177"/>
      <c r="CY98" s="177"/>
      <c r="CZ98" s="177"/>
      <c r="DA98" s="177"/>
      <c r="DB98" s="177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</row>
    <row r="99" spans="1:181" x14ac:dyDescent="0.25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  <c r="AA99" s="177"/>
      <c r="AB99" s="177"/>
      <c r="AC99" s="177"/>
      <c r="AD99" s="177"/>
      <c r="AE99" s="177"/>
      <c r="AF99" s="177"/>
      <c r="AG99" s="177"/>
      <c r="AH99" s="177"/>
      <c r="AI99" s="177"/>
      <c r="AJ99" s="177"/>
      <c r="AK99" s="177"/>
      <c r="AL99" s="177"/>
      <c r="AM99" s="177"/>
      <c r="AN99" s="177"/>
      <c r="AO99" s="177"/>
      <c r="AP99" s="177"/>
      <c r="AQ99" s="177"/>
      <c r="AR99" s="177"/>
      <c r="AS99" s="177"/>
      <c r="AT99" s="177"/>
      <c r="AU99" s="177"/>
      <c r="AV99" s="177"/>
      <c r="AW99" s="177"/>
      <c r="AX99" s="177"/>
      <c r="AY99" s="177"/>
      <c r="AZ99" s="177"/>
      <c r="BA99" s="177"/>
      <c r="BB99" s="177"/>
      <c r="BC99" s="177"/>
      <c r="BD99" s="177"/>
      <c r="BE99" s="177"/>
      <c r="BF99" s="177"/>
      <c r="BG99" s="177"/>
      <c r="BH99" s="177"/>
      <c r="BI99" s="177"/>
      <c r="BJ99" s="177"/>
      <c r="BK99" s="177"/>
      <c r="BL99" s="177"/>
      <c r="BM99" s="177"/>
      <c r="BN99" s="177"/>
      <c r="BO99" s="177"/>
      <c r="BP99" s="177"/>
      <c r="BQ99" s="177"/>
      <c r="BR99" s="177"/>
      <c r="BS99" s="177"/>
      <c r="BT99" s="177"/>
      <c r="BU99" s="177"/>
      <c r="BV99" s="177"/>
      <c r="BW99" s="177"/>
      <c r="BX99" s="177"/>
      <c r="BY99" s="177"/>
      <c r="BZ99" s="177"/>
      <c r="CA99" s="177"/>
      <c r="CB99" s="177"/>
      <c r="CC99" s="177"/>
      <c r="CD99" s="177"/>
      <c r="CE99" s="177"/>
      <c r="CF99" s="177"/>
      <c r="CG99" s="177"/>
      <c r="CH99" s="177"/>
      <c r="CI99" s="177"/>
      <c r="CJ99" s="177"/>
      <c r="CK99" s="177"/>
      <c r="CL99" s="177"/>
      <c r="CM99" s="177"/>
      <c r="CN99" s="177"/>
      <c r="CO99" s="177"/>
      <c r="CP99" s="177"/>
      <c r="CQ99" s="177"/>
      <c r="CR99" s="177"/>
      <c r="CS99" s="177"/>
      <c r="CT99" s="177"/>
      <c r="CU99" s="177"/>
      <c r="CV99" s="177"/>
      <c r="CW99" s="177"/>
      <c r="CX99" s="177"/>
      <c r="CY99" s="177"/>
      <c r="CZ99" s="177"/>
      <c r="DA99" s="177"/>
      <c r="DB99" s="177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</row>
    <row r="100" spans="1:181" x14ac:dyDescent="0.25">
      <c r="A100" s="177"/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177"/>
      <c r="BJ100" s="177"/>
      <c r="BK100" s="177"/>
      <c r="BL100" s="177"/>
      <c r="BM100" s="177"/>
      <c r="BN100" s="177"/>
      <c r="BO100" s="177"/>
      <c r="BP100" s="177"/>
      <c r="BQ100" s="177"/>
      <c r="BR100" s="177"/>
      <c r="BS100" s="177"/>
      <c r="BT100" s="177"/>
      <c r="BU100" s="177"/>
      <c r="BV100" s="177"/>
      <c r="BW100" s="177"/>
      <c r="BX100" s="177"/>
      <c r="BY100" s="177"/>
      <c r="BZ100" s="177"/>
      <c r="CA100" s="177"/>
      <c r="CB100" s="177"/>
      <c r="CC100" s="177"/>
      <c r="CD100" s="177"/>
      <c r="CE100" s="177"/>
      <c r="CF100" s="177"/>
      <c r="CG100" s="177"/>
      <c r="CH100" s="177"/>
      <c r="CI100" s="177"/>
      <c r="CJ100" s="177"/>
      <c r="CK100" s="177"/>
      <c r="CL100" s="177"/>
      <c r="CM100" s="177"/>
      <c r="CN100" s="177"/>
      <c r="CO100" s="177"/>
      <c r="CP100" s="177"/>
      <c r="CQ100" s="177"/>
      <c r="CR100" s="177"/>
      <c r="CS100" s="177"/>
      <c r="CT100" s="177"/>
      <c r="CU100" s="177"/>
      <c r="CV100" s="177"/>
      <c r="CW100" s="177"/>
      <c r="CX100" s="177"/>
      <c r="CY100" s="177"/>
      <c r="CZ100" s="177"/>
      <c r="DA100" s="177"/>
      <c r="DB100" s="177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</row>
    <row r="101" spans="1:181" x14ac:dyDescent="0.25">
      <c r="A101" s="177"/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177"/>
      <c r="BJ101" s="177"/>
      <c r="BK101" s="177"/>
      <c r="BL101" s="177"/>
      <c r="BM101" s="177"/>
      <c r="BN101" s="177"/>
      <c r="BO101" s="177"/>
      <c r="BP101" s="177"/>
      <c r="BQ101" s="177"/>
      <c r="BR101" s="177"/>
      <c r="BS101" s="177"/>
      <c r="BT101" s="177"/>
      <c r="BU101" s="177"/>
      <c r="BV101" s="177"/>
      <c r="BW101" s="177"/>
      <c r="BX101" s="177"/>
      <c r="BY101" s="177"/>
      <c r="BZ101" s="177"/>
      <c r="CA101" s="177"/>
      <c r="CB101" s="177"/>
      <c r="CC101" s="177"/>
      <c r="CD101" s="177"/>
      <c r="CE101" s="177"/>
      <c r="CF101" s="177"/>
      <c r="CG101" s="177"/>
      <c r="CH101" s="177"/>
      <c r="CI101" s="177"/>
      <c r="CJ101" s="177"/>
      <c r="CK101" s="177"/>
      <c r="CL101" s="177"/>
      <c r="CM101" s="177"/>
      <c r="CN101" s="177"/>
      <c r="CO101" s="177"/>
      <c r="CP101" s="177"/>
      <c r="CQ101" s="177"/>
      <c r="CR101" s="177"/>
      <c r="CS101" s="177"/>
      <c r="CT101" s="177"/>
      <c r="CU101" s="177"/>
      <c r="CV101" s="177"/>
      <c r="CW101" s="177"/>
      <c r="CX101" s="177"/>
      <c r="CY101" s="177"/>
      <c r="CZ101" s="177"/>
      <c r="DA101" s="177"/>
      <c r="DB101" s="177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</row>
    <row r="102" spans="1:181" x14ac:dyDescent="0.25">
      <c r="A102" s="177"/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  <c r="AA102" s="177"/>
      <c r="AB102" s="177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177"/>
      <c r="AM102" s="177"/>
      <c r="AN102" s="177"/>
      <c r="AO102" s="177"/>
      <c r="AP102" s="177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177"/>
      <c r="BJ102" s="177"/>
      <c r="BK102" s="177"/>
      <c r="BL102" s="177"/>
      <c r="BM102" s="177"/>
      <c r="BN102" s="177"/>
      <c r="BO102" s="177"/>
      <c r="BP102" s="177"/>
      <c r="BQ102" s="177"/>
      <c r="BR102" s="177"/>
      <c r="BS102" s="177"/>
      <c r="BT102" s="177"/>
      <c r="BU102" s="177"/>
      <c r="BV102" s="177"/>
      <c r="BW102" s="177"/>
      <c r="BX102" s="177"/>
      <c r="BY102" s="177"/>
      <c r="BZ102" s="177"/>
      <c r="CA102" s="177"/>
      <c r="CB102" s="177"/>
      <c r="CC102" s="177"/>
      <c r="CD102" s="177"/>
      <c r="CE102" s="177"/>
      <c r="CF102" s="177"/>
      <c r="CG102" s="177"/>
      <c r="CH102" s="177"/>
      <c r="CI102" s="177"/>
      <c r="CJ102" s="177"/>
      <c r="CK102" s="177"/>
      <c r="CL102" s="177"/>
      <c r="CM102" s="177"/>
      <c r="CN102" s="177"/>
      <c r="CO102" s="177"/>
      <c r="CP102" s="177"/>
      <c r="CQ102" s="177"/>
      <c r="CR102" s="177"/>
      <c r="CS102" s="177"/>
      <c r="CT102" s="177"/>
      <c r="CU102" s="177"/>
      <c r="CV102" s="177"/>
      <c r="CW102" s="177"/>
      <c r="CX102" s="177"/>
      <c r="CY102" s="177"/>
      <c r="CZ102" s="177"/>
      <c r="DA102" s="177"/>
      <c r="DB102" s="177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</row>
    <row r="103" spans="1:181" x14ac:dyDescent="0.25">
      <c r="A103" s="177"/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  <c r="AA103" s="177"/>
      <c r="AB103" s="177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177"/>
      <c r="AM103" s="177"/>
      <c r="AN103" s="177"/>
      <c r="AO103" s="177"/>
      <c r="AP103" s="177"/>
      <c r="AQ103" s="177"/>
      <c r="AR103" s="177"/>
      <c r="AS103" s="177"/>
      <c r="AT103" s="177"/>
      <c r="AU103" s="177"/>
      <c r="AV103" s="177"/>
      <c r="AW103" s="177"/>
      <c r="AX103" s="177"/>
      <c r="AY103" s="177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177"/>
      <c r="BJ103" s="177"/>
      <c r="BK103" s="177"/>
      <c r="BL103" s="177"/>
      <c r="BM103" s="177"/>
      <c r="BN103" s="177"/>
      <c r="BO103" s="177"/>
      <c r="BP103" s="177"/>
      <c r="BQ103" s="177"/>
      <c r="BR103" s="177"/>
      <c r="BS103" s="177"/>
      <c r="BT103" s="177"/>
      <c r="BU103" s="177"/>
      <c r="BV103" s="177"/>
      <c r="BW103" s="177"/>
      <c r="BX103" s="177"/>
      <c r="BY103" s="177"/>
      <c r="BZ103" s="177"/>
      <c r="CA103" s="177"/>
      <c r="CB103" s="177"/>
      <c r="CC103" s="177"/>
      <c r="CD103" s="177"/>
      <c r="CE103" s="177"/>
      <c r="CF103" s="177"/>
      <c r="CG103" s="177"/>
      <c r="CH103" s="177"/>
      <c r="CI103" s="177"/>
      <c r="CJ103" s="177"/>
      <c r="CK103" s="177"/>
      <c r="CL103" s="177"/>
      <c r="CM103" s="177"/>
      <c r="CN103" s="177"/>
      <c r="CO103" s="177"/>
      <c r="CP103" s="177"/>
      <c r="CQ103" s="177"/>
      <c r="CR103" s="177"/>
      <c r="CS103" s="177"/>
      <c r="CT103" s="177"/>
      <c r="CU103" s="177"/>
      <c r="CV103" s="177"/>
      <c r="CW103" s="177"/>
      <c r="CX103" s="177"/>
      <c r="CY103" s="177"/>
      <c r="CZ103" s="177"/>
      <c r="DA103" s="177"/>
      <c r="DB103" s="177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</row>
    <row r="104" spans="1:181" x14ac:dyDescent="0.25">
      <c r="A104" s="17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  <c r="AA104" s="177"/>
      <c r="AB104" s="177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177"/>
      <c r="AM104" s="177"/>
      <c r="AN104" s="177"/>
      <c r="AO104" s="177"/>
      <c r="AP104" s="177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177"/>
      <c r="BJ104" s="177"/>
      <c r="BK104" s="177"/>
      <c r="BL104" s="177"/>
      <c r="BM104" s="177"/>
      <c r="BN104" s="177"/>
      <c r="BO104" s="177"/>
      <c r="BP104" s="177"/>
      <c r="BQ104" s="177"/>
      <c r="BR104" s="177"/>
      <c r="BS104" s="177"/>
      <c r="BT104" s="177"/>
      <c r="BU104" s="177"/>
      <c r="BV104" s="177"/>
      <c r="BW104" s="177"/>
      <c r="BX104" s="177"/>
      <c r="BY104" s="177"/>
      <c r="BZ104" s="177"/>
      <c r="CA104" s="177"/>
      <c r="CB104" s="177"/>
      <c r="CC104" s="177"/>
      <c r="CD104" s="177"/>
      <c r="CE104" s="177"/>
      <c r="CF104" s="177"/>
      <c r="CG104" s="177"/>
      <c r="CH104" s="177"/>
      <c r="CI104" s="177"/>
      <c r="CJ104" s="177"/>
      <c r="CK104" s="177"/>
      <c r="CL104" s="177"/>
      <c r="CM104" s="177"/>
      <c r="CN104" s="177"/>
      <c r="CO104" s="177"/>
      <c r="CP104" s="177"/>
      <c r="CQ104" s="177"/>
      <c r="CR104" s="177"/>
      <c r="CS104" s="177"/>
      <c r="CT104" s="177"/>
      <c r="CU104" s="177"/>
      <c r="CV104" s="177"/>
      <c r="CW104" s="177"/>
      <c r="CX104" s="177"/>
      <c r="CY104" s="177"/>
      <c r="CZ104" s="177"/>
      <c r="DA104" s="177"/>
      <c r="DB104" s="177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</row>
    <row r="105" spans="1:181" x14ac:dyDescent="0.25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  <c r="AA105" s="177"/>
      <c r="AB105" s="177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177"/>
      <c r="AM105" s="177"/>
      <c r="AN105" s="177"/>
      <c r="AO105" s="177"/>
      <c r="AP105" s="177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177"/>
      <c r="BJ105" s="177"/>
      <c r="BK105" s="177"/>
      <c r="BL105" s="177"/>
      <c r="BM105" s="177"/>
      <c r="BN105" s="177"/>
      <c r="BO105" s="177"/>
      <c r="BP105" s="177"/>
      <c r="BQ105" s="177"/>
      <c r="BR105" s="177"/>
      <c r="BS105" s="177"/>
      <c r="BT105" s="177"/>
      <c r="BU105" s="177"/>
      <c r="BV105" s="177"/>
      <c r="BW105" s="177"/>
      <c r="BX105" s="177"/>
      <c r="BY105" s="177"/>
      <c r="BZ105" s="177"/>
      <c r="CA105" s="177"/>
      <c r="CB105" s="177"/>
      <c r="CC105" s="177"/>
      <c r="CD105" s="177"/>
      <c r="CE105" s="177"/>
      <c r="CF105" s="177"/>
      <c r="CG105" s="177"/>
      <c r="CH105" s="177"/>
      <c r="CI105" s="177"/>
      <c r="CJ105" s="177"/>
      <c r="CK105" s="177"/>
      <c r="CL105" s="177"/>
      <c r="CM105" s="177"/>
      <c r="CN105" s="177"/>
      <c r="CO105" s="177"/>
      <c r="CP105" s="177"/>
      <c r="CQ105" s="177"/>
      <c r="CR105" s="177"/>
      <c r="CS105" s="177"/>
      <c r="CT105" s="177"/>
      <c r="CU105" s="177"/>
      <c r="CV105" s="177"/>
      <c r="CW105" s="177"/>
      <c r="CX105" s="177"/>
      <c r="CY105" s="177"/>
      <c r="CZ105" s="177"/>
      <c r="DA105" s="177"/>
      <c r="DB105" s="177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</row>
    <row r="106" spans="1:181" x14ac:dyDescent="0.25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  <c r="AA106" s="177"/>
      <c r="AB106" s="177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177"/>
      <c r="AM106" s="177"/>
      <c r="AN106" s="177"/>
      <c r="AO106" s="177"/>
      <c r="AP106" s="177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177"/>
      <c r="BJ106" s="177"/>
      <c r="BK106" s="177"/>
      <c r="BL106" s="177"/>
      <c r="BM106" s="177"/>
      <c r="BN106" s="177"/>
      <c r="BO106" s="177"/>
      <c r="BP106" s="177"/>
      <c r="BQ106" s="177"/>
      <c r="BR106" s="177"/>
      <c r="BS106" s="177"/>
      <c r="BT106" s="177"/>
      <c r="BU106" s="177"/>
      <c r="BV106" s="177"/>
      <c r="BW106" s="177"/>
      <c r="BX106" s="177"/>
      <c r="BY106" s="177"/>
      <c r="BZ106" s="177"/>
      <c r="CA106" s="177"/>
      <c r="CB106" s="177"/>
      <c r="CC106" s="177"/>
      <c r="CD106" s="177"/>
      <c r="CE106" s="177"/>
      <c r="CF106" s="177"/>
      <c r="CG106" s="177"/>
      <c r="CH106" s="177"/>
      <c r="CI106" s="177"/>
      <c r="CJ106" s="177"/>
      <c r="CK106" s="177"/>
      <c r="CL106" s="177"/>
      <c r="CM106" s="177"/>
      <c r="CN106" s="177"/>
      <c r="CO106" s="177"/>
      <c r="CP106" s="177"/>
      <c r="CQ106" s="177"/>
      <c r="CR106" s="177"/>
      <c r="CS106" s="177"/>
      <c r="CT106" s="177"/>
      <c r="CU106" s="177"/>
      <c r="CV106" s="177"/>
      <c r="CW106" s="177"/>
      <c r="CX106" s="177"/>
      <c r="CY106" s="177"/>
      <c r="CZ106" s="177"/>
      <c r="DA106" s="177"/>
      <c r="DB106" s="177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</row>
    <row r="107" spans="1:181" x14ac:dyDescent="0.25">
      <c r="A107" s="177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  <c r="AA107" s="177"/>
      <c r="AB107" s="177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177"/>
      <c r="AM107" s="177"/>
      <c r="AN107" s="177"/>
      <c r="AO107" s="177"/>
      <c r="AP107" s="177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177"/>
      <c r="BJ107" s="177"/>
      <c r="BK107" s="177"/>
      <c r="BL107" s="177"/>
      <c r="BM107" s="177"/>
      <c r="BN107" s="177"/>
      <c r="BO107" s="177"/>
      <c r="BP107" s="177"/>
      <c r="BQ107" s="177"/>
      <c r="BR107" s="177"/>
      <c r="BS107" s="177"/>
      <c r="BT107" s="177"/>
      <c r="BU107" s="177"/>
      <c r="BV107" s="177"/>
      <c r="BW107" s="177"/>
      <c r="BX107" s="177"/>
      <c r="BY107" s="177"/>
      <c r="BZ107" s="177"/>
      <c r="CA107" s="177"/>
      <c r="CB107" s="177"/>
      <c r="CC107" s="177"/>
      <c r="CD107" s="177"/>
      <c r="CE107" s="177"/>
      <c r="CF107" s="177"/>
      <c r="CG107" s="177"/>
      <c r="CH107" s="177"/>
      <c r="CI107" s="177"/>
      <c r="CJ107" s="177"/>
      <c r="CK107" s="177"/>
      <c r="CL107" s="177"/>
      <c r="CM107" s="177"/>
      <c r="CN107" s="177"/>
      <c r="CO107" s="177"/>
      <c r="CP107" s="177"/>
      <c r="CQ107" s="177"/>
      <c r="CR107" s="177"/>
      <c r="CS107" s="177"/>
      <c r="CT107" s="177"/>
      <c r="CU107" s="177"/>
      <c r="CV107" s="177"/>
      <c r="CW107" s="177"/>
      <c r="CX107" s="177"/>
      <c r="CY107" s="177"/>
      <c r="CZ107" s="177"/>
      <c r="DA107" s="177"/>
      <c r="DB107" s="177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</row>
    <row r="108" spans="1:181" x14ac:dyDescent="0.25">
      <c r="A108" s="177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  <c r="AA108" s="177"/>
      <c r="AB108" s="177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177"/>
      <c r="AM108" s="177"/>
      <c r="AN108" s="177"/>
      <c r="AO108" s="177"/>
      <c r="AP108" s="177"/>
      <c r="AQ108" s="177"/>
      <c r="AR108" s="177"/>
      <c r="AS108" s="177"/>
      <c r="AT108" s="177"/>
      <c r="AU108" s="177"/>
      <c r="AV108" s="177"/>
      <c r="AW108" s="177"/>
      <c r="AX108" s="177"/>
      <c r="AY108" s="177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177"/>
      <c r="BJ108" s="177"/>
      <c r="BK108" s="177"/>
      <c r="BL108" s="177"/>
      <c r="BM108" s="177"/>
      <c r="BN108" s="177"/>
      <c r="BO108" s="177"/>
      <c r="BP108" s="177"/>
      <c r="BQ108" s="177"/>
      <c r="BR108" s="177"/>
      <c r="BS108" s="177"/>
      <c r="BT108" s="177"/>
      <c r="BU108" s="177"/>
      <c r="BV108" s="177"/>
      <c r="BW108" s="177"/>
      <c r="BX108" s="177"/>
      <c r="BY108" s="177"/>
      <c r="BZ108" s="177"/>
      <c r="CA108" s="177"/>
      <c r="CB108" s="177"/>
      <c r="CC108" s="177"/>
      <c r="CD108" s="177"/>
      <c r="CE108" s="177"/>
      <c r="CF108" s="177"/>
      <c r="CG108" s="177"/>
      <c r="CH108" s="177"/>
      <c r="CI108" s="177"/>
      <c r="CJ108" s="177"/>
      <c r="CK108" s="177"/>
      <c r="CL108" s="177"/>
      <c r="CM108" s="177"/>
      <c r="CN108" s="177"/>
      <c r="CO108" s="177"/>
      <c r="CP108" s="177"/>
      <c r="CQ108" s="177"/>
      <c r="CR108" s="177"/>
      <c r="CS108" s="177"/>
      <c r="CT108" s="177"/>
      <c r="CU108" s="177"/>
      <c r="CV108" s="177"/>
      <c r="CW108" s="177"/>
      <c r="CX108" s="177"/>
      <c r="CY108" s="177"/>
      <c r="CZ108" s="177"/>
      <c r="DA108" s="177"/>
      <c r="DB108" s="177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</row>
    <row r="109" spans="1:181" x14ac:dyDescent="0.25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  <c r="AA109" s="177"/>
      <c r="AB109" s="177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177"/>
      <c r="AM109" s="177"/>
      <c r="AN109" s="177"/>
      <c r="AO109" s="177"/>
      <c r="AP109" s="177"/>
      <c r="AQ109" s="177"/>
      <c r="AR109" s="177"/>
      <c r="AS109" s="177"/>
      <c r="AT109" s="177"/>
      <c r="AU109" s="177"/>
      <c r="AV109" s="177"/>
      <c r="AW109" s="177"/>
      <c r="AX109" s="177"/>
      <c r="AY109" s="177"/>
      <c r="AZ109" s="177"/>
      <c r="BA109" s="177"/>
      <c r="BB109" s="177"/>
      <c r="BC109" s="177"/>
      <c r="BD109" s="177"/>
      <c r="BE109" s="177"/>
      <c r="BF109" s="177"/>
      <c r="BG109" s="177"/>
      <c r="BH109" s="177"/>
      <c r="BI109" s="177"/>
      <c r="BJ109" s="177"/>
      <c r="BK109" s="177"/>
      <c r="BL109" s="177"/>
      <c r="BM109" s="177"/>
      <c r="BN109" s="177"/>
      <c r="BO109" s="177"/>
      <c r="BP109" s="177"/>
      <c r="BQ109" s="177"/>
      <c r="BR109" s="177"/>
      <c r="BS109" s="177"/>
      <c r="BT109" s="177"/>
      <c r="BU109" s="177"/>
      <c r="BV109" s="177"/>
      <c r="BW109" s="177"/>
      <c r="BX109" s="177"/>
      <c r="BY109" s="177"/>
      <c r="BZ109" s="177"/>
      <c r="CA109" s="177"/>
      <c r="CB109" s="177"/>
      <c r="CC109" s="177"/>
      <c r="CD109" s="177"/>
      <c r="CE109" s="177"/>
      <c r="CF109" s="177"/>
      <c r="CG109" s="177"/>
      <c r="CH109" s="177"/>
      <c r="CI109" s="177"/>
      <c r="CJ109" s="177"/>
      <c r="CK109" s="177"/>
      <c r="CL109" s="177"/>
      <c r="CM109" s="177"/>
      <c r="CN109" s="177"/>
      <c r="CO109" s="177"/>
      <c r="CP109" s="177"/>
      <c r="CQ109" s="177"/>
      <c r="CR109" s="177"/>
      <c r="CS109" s="177"/>
      <c r="CT109" s="177"/>
      <c r="CU109" s="177"/>
      <c r="CV109" s="177"/>
      <c r="CW109" s="177"/>
      <c r="CX109" s="177"/>
      <c r="CY109" s="177"/>
      <c r="CZ109" s="177"/>
      <c r="DA109" s="177"/>
      <c r="DB109" s="177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</row>
    <row r="110" spans="1:181" x14ac:dyDescent="0.25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  <c r="AA110" s="177"/>
      <c r="AB110" s="177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177"/>
      <c r="AM110" s="177"/>
      <c r="AN110" s="177"/>
      <c r="AO110" s="177"/>
      <c r="AP110" s="177"/>
      <c r="AQ110" s="177"/>
      <c r="AR110" s="177"/>
      <c r="AS110" s="177"/>
      <c r="AT110" s="177"/>
      <c r="AU110" s="177"/>
      <c r="AV110" s="177"/>
      <c r="AW110" s="177"/>
      <c r="AX110" s="177"/>
      <c r="AY110" s="177"/>
      <c r="AZ110" s="177"/>
      <c r="BA110" s="177"/>
      <c r="BB110" s="177"/>
      <c r="BC110" s="177"/>
      <c r="BD110" s="177"/>
      <c r="BE110" s="177"/>
      <c r="BF110" s="177"/>
      <c r="BG110" s="177"/>
      <c r="BH110" s="177"/>
      <c r="BI110" s="177"/>
      <c r="BJ110" s="177"/>
      <c r="BK110" s="177"/>
      <c r="BL110" s="177"/>
      <c r="BM110" s="177"/>
      <c r="BN110" s="177"/>
      <c r="BO110" s="177"/>
      <c r="BP110" s="177"/>
      <c r="BQ110" s="177"/>
      <c r="BR110" s="177"/>
      <c r="BS110" s="177"/>
      <c r="BT110" s="177"/>
      <c r="BU110" s="177"/>
      <c r="BV110" s="177"/>
      <c r="BW110" s="177"/>
      <c r="BX110" s="177"/>
      <c r="BY110" s="177"/>
      <c r="BZ110" s="177"/>
      <c r="CA110" s="177"/>
      <c r="CB110" s="177"/>
      <c r="CC110" s="177"/>
      <c r="CD110" s="177"/>
      <c r="CE110" s="177"/>
      <c r="CF110" s="177"/>
      <c r="CG110" s="177"/>
      <c r="CH110" s="177"/>
      <c r="CI110" s="177"/>
      <c r="CJ110" s="177"/>
      <c r="CK110" s="177"/>
      <c r="CL110" s="177"/>
      <c r="CM110" s="177"/>
      <c r="CN110" s="177"/>
      <c r="CO110" s="177"/>
      <c r="CP110" s="177"/>
      <c r="CQ110" s="177"/>
      <c r="CR110" s="177"/>
      <c r="CS110" s="177"/>
      <c r="CT110" s="177"/>
      <c r="CU110" s="177"/>
      <c r="CV110" s="177"/>
      <c r="CW110" s="177"/>
      <c r="CX110" s="177"/>
      <c r="CY110" s="177"/>
      <c r="CZ110" s="177"/>
      <c r="DA110" s="177"/>
      <c r="DB110" s="177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</row>
    <row r="111" spans="1:181" x14ac:dyDescent="0.25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77"/>
      <c r="Z111" s="177"/>
      <c r="AA111" s="177"/>
      <c r="AB111" s="177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177"/>
      <c r="AM111" s="177"/>
      <c r="AN111" s="177"/>
      <c r="AO111" s="177"/>
      <c r="AP111" s="177"/>
      <c r="AQ111" s="177"/>
      <c r="AR111" s="177"/>
      <c r="AS111" s="177"/>
      <c r="AT111" s="177"/>
      <c r="AU111" s="177"/>
      <c r="AV111" s="177"/>
      <c r="AW111" s="177"/>
      <c r="AX111" s="177"/>
      <c r="AY111" s="177"/>
      <c r="AZ111" s="177"/>
      <c r="BA111" s="177"/>
      <c r="BB111" s="177"/>
      <c r="BC111" s="177"/>
      <c r="BD111" s="177"/>
      <c r="BE111" s="177"/>
      <c r="BF111" s="177"/>
      <c r="BG111" s="177"/>
      <c r="BH111" s="177"/>
      <c r="BI111" s="177"/>
      <c r="BJ111" s="177"/>
      <c r="BK111" s="177"/>
      <c r="BL111" s="177"/>
      <c r="BM111" s="177"/>
      <c r="BN111" s="177"/>
      <c r="BO111" s="177"/>
      <c r="BP111" s="177"/>
      <c r="BQ111" s="177"/>
      <c r="BR111" s="177"/>
      <c r="BS111" s="177"/>
      <c r="BT111" s="177"/>
      <c r="BU111" s="177"/>
      <c r="BV111" s="177"/>
      <c r="BW111" s="177"/>
      <c r="BX111" s="177"/>
      <c r="BY111" s="177"/>
      <c r="BZ111" s="177"/>
      <c r="CA111" s="177"/>
      <c r="CB111" s="177"/>
      <c r="CC111" s="177"/>
      <c r="CD111" s="177"/>
      <c r="CE111" s="177"/>
      <c r="CF111" s="177"/>
      <c r="CG111" s="177"/>
      <c r="CH111" s="177"/>
      <c r="CI111" s="177"/>
      <c r="CJ111" s="177"/>
      <c r="CK111" s="177"/>
      <c r="CL111" s="177"/>
      <c r="CM111" s="177"/>
      <c r="CN111" s="177"/>
      <c r="CO111" s="177"/>
      <c r="CP111" s="177"/>
      <c r="CQ111" s="177"/>
      <c r="CR111" s="177"/>
      <c r="CS111" s="177"/>
      <c r="CT111" s="177"/>
      <c r="CU111" s="177"/>
      <c r="CV111" s="177"/>
      <c r="CW111" s="177"/>
      <c r="CX111" s="177"/>
      <c r="CY111" s="177"/>
      <c r="CZ111" s="177"/>
      <c r="DA111" s="177"/>
      <c r="DB111" s="177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</row>
    <row r="112" spans="1:181" x14ac:dyDescent="0.25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/>
      <c r="AT112" s="177"/>
      <c r="AU112" s="177"/>
      <c r="AV112" s="177"/>
      <c r="AW112" s="177"/>
      <c r="AX112" s="177"/>
      <c r="AY112" s="177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177"/>
      <c r="BJ112" s="177"/>
      <c r="BK112" s="177"/>
      <c r="BL112" s="177"/>
      <c r="BM112" s="177"/>
      <c r="BN112" s="177"/>
      <c r="BO112" s="177"/>
      <c r="BP112" s="177"/>
      <c r="BQ112" s="177"/>
      <c r="BR112" s="177"/>
      <c r="BS112" s="177"/>
      <c r="BT112" s="177"/>
      <c r="BU112" s="177"/>
      <c r="BV112" s="177"/>
      <c r="BW112" s="177"/>
      <c r="BX112" s="177"/>
      <c r="BY112" s="177"/>
      <c r="BZ112" s="177"/>
      <c r="CA112" s="177"/>
      <c r="CB112" s="177"/>
      <c r="CC112" s="177"/>
      <c r="CD112" s="177"/>
      <c r="CE112" s="177"/>
      <c r="CF112" s="177"/>
      <c r="CG112" s="177"/>
      <c r="CH112" s="177"/>
      <c r="CI112" s="177"/>
      <c r="CJ112" s="177"/>
      <c r="CK112" s="177"/>
      <c r="CL112" s="177"/>
      <c r="CM112" s="177"/>
      <c r="CN112" s="177"/>
      <c r="CO112" s="177"/>
      <c r="CP112" s="177"/>
      <c r="CQ112" s="177"/>
      <c r="CR112" s="177"/>
      <c r="CS112" s="177"/>
      <c r="CT112" s="177"/>
      <c r="CU112" s="177"/>
      <c r="CV112" s="177"/>
      <c r="CW112" s="177"/>
      <c r="CX112" s="177"/>
      <c r="CY112" s="177"/>
      <c r="CZ112" s="177"/>
      <c r="DA112" s="177"/>
      <c r="DB112" s="177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</row>
    <row r="113" spans="1:181" x14ac:dyDescent="0.25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/>
      <c r="T113" s="177"/>
      <c r="U113" s="177"/>
      <c r="V113" s="177"/>
      <c r="W113" s="177"/>
      <c r="X113" s="177"/>
      <c r="Y113" s="177"/>
      <c r="Z113" s="177"/>
      <c r="AA113" s="177"/>
      <c r="AB113" s="177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177"/>
      <c r="AM113" s="177"/>
      <c r="AN113" s="177"/>
      <c r="AO113" s="177"/>
      <c r="AP113" s="177"/>
      <c r="AQ113" s="177"/>
      <c r="AR113" s="177"/>
      <c r="AS113" s="177"/>
      <c r="AT113" s="177"/>
      <c r="AU113" s="177"/>
      <c r="AV113" s="177"/>
      <c r="AW113" s="177"/>
      <c r="AX113" s="177"/>
      <c r="AY113" s="177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177"/>
      <c r="BJ113" s="177"/>
      <c r="BK113" s="177"/>
      <c r="BL113" s="177"/>
      <c r="BM113" s="177"/>
      <c r="BN113" s="177"/>
      <c r="BO113" s="177"/>
      <c r="BP113" s="177"/>
      <c r="BQ113" s="177"/>
      <c r="BR113" s="177"/>
      <c r="BS113" s="177"/>
      <c r="BT113" s="177"/>
      <c r="BU113" s="177"/>
      <c r="BV113" s="177"/>
      <c r="BW113" s="177"/>
      <c r="BX113" s="177"/>
      <c r="BY113" s="177"/>
      <c r="BZ113" s="177"/>
      <c r="CA113" s="177"/>
      <c r="CB113" s="177"/>
      <c r="CC113" s="177"/>
      <c r="CD113" s="177"/>
      <c r="CE113" s="177"/>
      <c r="CF113" s="177"/>
      <c r="CG113" s="177"/>
      <c r="CH113" s="177"/>
      <c r="CI113" s="177"/>
      <c r="CJ113" s="177"/>
      <c r="CK113" s="177"/>
      <c r="CL113" s="177"/>
      <c r="CM113" s="177"/>
      <c r="CN113" s="177"/>
      <c r="CO113" s="177"/>
      <c r="CP113" s="177"/>
      <c r="CQ113" s="177"/>
      <c r="CR113" s="177"/>
      <c r="CS113" s="177"/>
      <c r="CT113" s="177"/>
      <c r="CU113" s="177"/>
      <c r="CV113" s="177"/>
      <c r="CW113" s="177"/>
      <c r="CX113" s="177"/>
      <c r="CY113" s="177"/>
      <c r="CZ113" s="177"/>
      <c r="DA113" s="177"/>
      <c r="DB113" s="177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</row>
    <row r="114" spans="1:181" x14ac:dyDescent="0.25">
      <c r="A114" s="177"/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177"/>
      <c r="P114" s="177"/>
      <c r="Q114" s="177"/>
      <c r="R114" s="177"/>
      <c r="S114" s="177"/>
      <c r="T114" s="177"/>
      <c r="U114" s="177"/>
      <c r="V114" s="177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7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177"/>
      <c r="BJ114" s="177"/>
      <c r="BK114" s="177"/>
      <c r="BL114" s="177"/>
      <c r="BM114" s="177"/>
      <c r="BN114" s="177"/>
      <c r="BO114" s="177"/>
      <c r="BP114" s="177"/>
      <c r="BQ114" s="177"/>
      <c r="BR114" s="177"/>
      <c r="BS114" s="177"/>
      <c r="BT114" s="177"/>
      <c r="BU114" s="177"/>
      <c r="BV114" s="177"/>
      <c r="BW114" s="177"/>
      <c r="BX114" s="177"/>
      <c r="BY114" s="177"/>
      <c r="BZ114" s="177"/>
      <c r="CA114" s="177"/>
      <c r="CB114" s="177"/>
      <c r="CC114" s="177"/>
      <c r="CD114" s="177"/>
      <c r="CE114" s="177"/>
      <c r="CF114" s="177"/>
      <c r="CG114" s="177"/>
      <c r="CH114" s="177"/>
      <c r="CI114" s="177"/>
      <c r="CJ114" s="177"/>
      <c r="CK114" s="177"/>
      <c r="CL114" s="177"/>
      <c r="CM114" s="177"/>
      <c r="CN114" s="177"/>
      <c r="CO114" s="177"/>
      <c r="CP114" s="177"/>
      <c r="CQ114" s="177"/>
      <c r="CR114" s="177"/>
      <c r="CS114" s="177"/>
      <c r="CT114" s="177"/>
      <c r="CU114" s="177"/>
      <c r="CV114" s="177"/>
      <c r="CW114" s="177"/>
      <c r="CX114" s="177"/>
      <c r="CY114" s="177"/>
      <c r="CZ114" s="177"/>
      <c r="DA114" s="177"/>
      <c r="DB114" s="177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</row>
    <row r="115" spans="1:181" x14ac:dyDescent="0.25">
      <c r="A115" s="177"/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/>
      <c r="T115" s="177"/>
      <c r="U115" s="177"/>
      <c r="V115" s="177"/>
      <c r="W115" s="177"/>
      <c r="X115" s="177"/>
      <c r="Y115" s="177"/>
      <c r="Z115" s="177"/>
      <c r="AA115" s="177"/>
      <c r="AB115" s="177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177"/>
      <c r="AM115" s="177"/>
      <c r="AN115" s="177"/>
      <c r="AO115" s="177"/>
      <c r="AP115" s="177"/>
      <c r="AQ115" s="177"/>
      <c r="AR115" s="177"/>
      <c r="AS115" s="177"/>
      <c r="AT115" s="177"/>
      <c r="AU115" s="177"/>
      <c r="AV115" s="177"/>
      <c r="AW115" s="177"/>
      <c r="AX115" s="177"/>
      <c r="AY115" s="177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177"/>
      <c r="BJ115" s="177"/>
      <c r="BK115" s="177"/>
      <c r="BL115" s="177"/>
      <c r="BM115" s="177"/>
      <c r="BN115" s="177"/>
      <c r="BO115" s="177"/>
      <c r="BP115" s="177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7"/>
      <c r="CA115" s="177"/>
      <c r="CB115" s="177"/>
      <c r="CC115" s="177"/>
      <c r="CD115" s="177"/>
      <c r="CE115" s="177"/>
      <c r="CF115" s="177"/>
      <c r="CG115" s="177"/>
      <c r="CH115" s="177"/>
      <c r="CI115" s="177"/>
      <c r="CJ115" s="177"/>
      <c r="CK115" s="177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7"/>
      <c r="CV115" s="177"/>
      <c r="CW115" s="177"/>
      <c r="CX115" s="177"/>
      <c r="CY115" s="177"/>
      <c r="CZ115" s="177"/>
      <c r="DA115" s="177"/>
      <c r="DB115" s="177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</row>
    <row r="116" spans="1:181" x14ac:dyDescent="0.25">
      <c r="A116" s="177"/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/>
      <c r="S116" s="177"/>
      <c r="T116" s="177"/>
      <c r="U116" s="177"/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/>
      <c r="AT116" s="177"/>
      <c r="AU116" s="177"/>
      <c r="AV116" s="177"/>
      <c r="AW116" s="177"/>
      <c r="AX116" s="177"/>
      <c r="AY116" s="177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7"/>
      <c r="CA116" s="177"/>
      <c r="CB116" s="177"/>
      <c r="CC116" s="177"/>
      <c r="CD116" s="177"/>
      <c r="CE116" s="177"/>
      <c r="CF116" s="177"/>
      <c r="CG116" s="177"/>
      <c r="CH116" s="177"/>
      <c r="CI116" s="177"/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</row>
    <row r="117" spans="1:181" x14ac:dyDescent="0.25">
      <c r="A117" s="17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/>
      <c r="T117" s="177"/>
      <c r="U117" s="177"/>
      <c r="V117" s="177"/>
      <c r="W117" s="177"/>
      <c r="X117" s="177"/>
      <c r="Y117" s="177"/>
      <c r="Z117" s="177"/>
      <c r="AA117" s="177"/>
      <c r="AB117" s="177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177"/>
      <c r="AM117" s="177"/>
      <c r="AN117" s="177"/>
      <c r="AO117" s="177"/>
      <c r="AP117" s="177"/>
      <c r="AQ117" s="177"/>
      <c r="AR117" s="177"/>
      <c r="AS117" s="177"/>
      <c r="AT117" s="177"/>
      <c r="AU117" s="177"/>
      <c r="AV117" s="177"/>
      <c r="AW117" s="177"/>
      <c r="AX117" s="177"/>
      <c r="AY117" s="177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177"/>
      <c r="BJ117" s="177"/>
      <c r="BK117" s="177"/>
      <c r="BL117" s="177"/>
      <c r="BM117" s="177"/>
      <c r="BN117" s="177"/>
      <c r="BO117" s="177"/>
      <c r="BP117" s="177"/>
      <c r="BQ117" s="177"/>
      <c r="BR117" s="177"/>
      <c r="BS117" s="177"/>
      <c r="BT117" s="177"/>
      <c r="BU117" s="177"/>
      <c r="BV117" s="177"/>
      <c r="BW117" s="177"/>
      <c r="BX117" s="177"/>
      <c r="BY117" s="177"/>
      <c r="BZ117" s="177"/>
      <c r="CA117" s="177"/>
      <c r="CB117" s="177"/>
      <c r="CC117" s="177"/>
      <c r="CD117" s="177"/>
      <c r="CE117" s="177"/>
      <c r="CF117" s="177"/>
      <c r="CG117" s="177"/>
      <c r="CH117" s="177"/>
      <c r="CI117" s="177"/>
      <c r="CJ117" s="177"/>
      <c r="CK117" s="177"/>
      <c r="CL117" s="177"/>
      <c r="CM117" s="177"/>
      <c r="CN117" s="177"/>
      <c r="CO117" s="177"/>
      <c r="CP117" s="177"/>
      <c r="CQ117" s="177"/>
      <c r="CR117" s="177"/>
      <c r="CS117" s="177"/>
      <c r="CT117" s="177"/>
      <c r="CU117" s="177"/>
      <c r="CV117" s="177"/>
      <c r="CW117" s="177"/>
      <c r="CX117" s="177"/>
      <c r="CY117" s="177"/>
      <c r="CZ117" s="177"/>
      <c r="DA117" s="177"/>
      <c r="DB117" s="177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</row>
    <row r="118" spans="1:181" x14ac:dyDescent="0.25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7"/>
      <c r="N118" s="177"/>
      <c r="O118" s="177"/>
      <c r="P118" s="177"/>
      <c r="Q118" s="177"/>
      <c r="R118" s="177"/>
      <c r="S118" s="177"/>
      <c r="T118" s="177"/>
      <c r="U118" s="177"/>
      <c r="V118" s="177"/>
      <c r="W118" s="177"/>
      <c r="X118" s="177"/>
      <c r="Y118" s="177"/>
      <c r="Z118" s="177"/>
      <c r="AA118" s="177"/>
      <c r="AB118" s="177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177"/>
      <c r="AM118" s="177"/>
      <c r="AN118" s="177"/>
      <c r="AO118" s="177"/>
      <c r="AP118" s="177"/>
      <c r="AQ118" s="177"/>
      <c r="AR118" s="177"/>
      <c r="AS118" s="177"/>
      <c r="AT118" s="177"/>
      <c r="AU118" s="177"/>
      <c r="AV118" s="177"/>
      <c r="AW118" s="177"/>
      <c r="AX118" s="177"/>
      <c r="AY118" s="177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177"/>
      <c r="BJ118" s="177"/>
      <c r="BK118" s="177"/>
      <c r="BL118" s="177"/>
      <c r="BM118" s="177"/>
      <c r="BN118" s="177"/>
      <c r="BO118" s="177"/>
      <c r="BP118" s="177"/>
      <c r="BQ118" s="177"/>
      <c r="BR118" s="177"/>
      <c r="BS118" s="177"/>
      <c r="BT118" s="177"/>
      <c r="BU118" s="177"/>
      <c r="BV118" s="177"/>
      <c r="BW118" s="177"/>
      <c r="BX118" s="177"/>
      <c r="BY118" s="177"/>
      <c r="BZ118" s="177"/>
      <c r="CA118" s="177"/>
      <c r="CB118" s="177"/>
      <c r="CC118" s="177"/>
      <c r="CD118" s="177"/>
      <c r="CE118" s="177"/>
      <c r="CF118" s="177"/>
      <c r="CG118" s="177"/>
      <c r="CH118" s="177"/>
      <c r="CI118" s="177"/>
      <c r="CJ118" s="177"/>
      <c r="CK118" s="177"/>
      <c r="CL118" s="177"/>
      <c r="CM118" s="177"/>
      <c r="CN118" s="177"/>
      <c r="CO118" s="177"/>
      <c r="CP118" s="177"/>
      <c r="CQ118" s="177"/>
      <c r="CR118" s="177"/>
      <c r="CS118" s="177"/>
      <c r="CT118" s="177"/>
      <c r="CU118" s="177"/>
      <c r="CV118" s="177"/>
      <c r="CW118" s="177"/>
      <c r="CX118" s="177"/>
      <c r="CY118" s="177"/>
      <c r="CZ118" s="177"/>
      <c r="DA118" s="177"/>
      <c r="DB118" s="177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</row>
    <row r="119" spans="1:181" x14ac:dyDescent="0.25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77"/>
      <c r="Z119" s="177"/>
      <c r="AA119" s="177"/>
      <c r="AB119" s="177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177"/>
      <c r="AM119" s="177"/>
      <c r="AN119" s="177"/>
      <c r="AO119" s="177"/>
      <c r="AP119" s="177"/>
      <c r="AQ119" s="177"/>
      <c r="AR119" s="177"/>
      <c r="AS119" s="177"/>
      <c r="AT119" s="177"/>
      <c r="AU119" s="177"/>
      <c r="AV119" s="177"/>
      <c r="AW119" s="177"/>
      <c r="AX119" s="177"/>
      <c r="AY119" s="177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177"/>
      <c r="BJ119" s="177"/>
      <c r="BK119" s="177"/>
      <c r="BL119" s="177"/>
      <c r="BM119" s="177"/>
      <c r="BN119" s="177"/>
      <c r="BO119" s="177"/>
      <c r="BP119" s="177"/>
      <c r="BQ119" s="177"/>
      <c r="BR119" s="177"/>
      <c r="BS119" s="177"/>
      <c r="BT119" s="177"/>
      <c r="BU119" s="177"/>
      <c r="BV119" s="177"/>
      <c r="BW119" s="177"/>
      <c r="BX119" s="177"/>
      <c r="BY119" s="177"/>
      <c r="BZ119" s="177"/>
      <c r="CA119" s="177"/>
      <c r="CB119" s="177"/>
      <c r="CC119" s="177"/>
      <c r="CD119" s="177"/>
      <c r="CE119" s="177"/>
      <c r="CF119" s="177"/>
      <c r="CG119" s="177"/>
      <c r="CH119" s="177"/>
      <c r="CI119" s="177"/>
      <c r="CJ119" s="177"/>
      <c r="CK119" s="177"/>
      <c r="CL119" s="177"/>
      <c r="CM119" s="177"/>
      <c r="CN119" s="177"/>
      <c r="CO119" s="177"/>
      <c r="CP119" s="177"/>
      <c r="CQ119" s="177"/>
      <c r="CR119" s="177"/>
      <c r="CS119" s="177"/>
      <c r="CT119" s="177"/>
      <c r="CU119" s="177"/>
      <c r="CV119" s="177"/>
      <c r="CW119" s="177"/>
      <c r="CX119" s="177"/>
      <c r="CY119" s="177"/>
      <c r="CZ119" s="177"/>
      <c r="DA119" s="177"/>
      <c r="DB119" s="177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</row>
    <row r="120" spans="1:181" x14ac:dyDescent="0.25">
      <c r="A120" s="177"/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177"/>
      <c r="AS120" s="177"/>
      <c r="AT120" s="177"/>
      <c r="AU120" s="177"/>
      <c r="AV120" s="177"/>
      <c r="AW120" s="177"/>
      <c r="AX120" s="177"/>
      <c r="AY120" s="177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177"/>
      <c r="BJ120" s="177"/>
      <c r="BK120" s="177"/>
      <c r="BL120" s="177"/>
      <c r="BM120" s="177"/>
      <c r="BN120" s="177"/>
      <c r="BO120" s="177"/>
      <c r="BP120" s="177"/>
      <c r="BQ120" s="177"/>
      <c r="BR120" s="177"/>
      <c r="BS120" s="177"/>
      <c r="BT120" s="177"/>
      <c r="BU120" s="177"/>
      <c r="BV120" s="177"/>
      <c r="BW120" s="177"/>
      <c r="BX120" s="177"/>
      <c r="BY120" s="177"/>
      <c r="BZ120" s="177"/>
      <c r="CA120" s="177"/>
      <c r="CB120" s="177"/>
      <c r="CC120" s="177"/>
      <c r="CD120" s="177"/>
      <c r="CE120" s="177"/>
      <c r="CF120" s="177"/>
      <c r="CG120" s="177"/>
      <c r="CH120" s="177"/>
      <c r="CI120" s="177"/>
      <c r="CJ120" s="177"/>
      <c r="CK120" s="177"/>
      <c r="CL120" s="177"/>
      <c r="CM120" s="177"/>
      <c r="CN120" s="177"/>
      <c r="CO120" s="177"/>
      <c r="CP120" s="177"/>
      <c r="CQ120" s="177"/>
      <c r="CR120" s="177"/>
      <c r="CS120" s="177"/>
      <c r="CT120" s="177"/>
      <c r="CU120" s="177"/>
      <c r="CV120" s="177"/>
      <c r="CW120" s="177"/>
      <c r="CX120" s="177"/>
      <c r="CY120" s="177"/>
      <c r="CZ120" s="177"/>
      <c r="DA120" s="177"/>
      <c r="DB120" s="177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</row>
    <row r="121" spans="1:181" x14ac:dyDescent="0.25">
      <c r="A121" s="177"/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  <c r="Z121" s="177"/>
      <c r="AA121" s="177"/>
      <c r="AB121" s="177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177"/>
      <c r="AR121" s="177"/>
      <c r="AS121" s="177"/>
      <c r="AT121" s="177"/>
      <c r="AU121" s="177"/>
      <c r="AV121" s="177"/>
      <c r="AW121" s="177"/>
      <c r="AX121" s="177"/>
      <c r="AY121" s="177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177"/>
      <c r="BM121" s="177"/>
      <c r="BN121" s="177"/>
      <c r="BO121" s="177"/>
      <c r="BP121" s="177"/>
      <c r="BQ121" s="177"/>
      <c r="BR121" s="177"/>
      <c r="BS121" s="177"/>
      <c r="BT121" s="177"/>
      <c r="BU121" s="177"/>
      <c r="BV121" s="177"/>
      <c r="BW121" s="177"/>
      <c r="BX121" s="177"/>
      <c r="BY121" s="177"/>
      <c r="BZ121" s="177"/>
      <c r="CA121" s="177"/>
      <c r="CB121" s="177"/>
      <c r="CC121" s="177"/>
      <c r="CD121" s="177"/>
      <c r="CE121" s="177"/>
      <c r="CF121" s="177"/>
      <c r="CG121" s="177"/>
      <c r="CH121" s="177"/>
      <c r="CI121" s="177"/>
      <c r="CJ121" s="177"/>
      <c r="CK121" s="177"/>
      <c r="CL121" s="177"/>
      <c r="CM121" s="177"/>
      <c r="CN121" s="177"/>
      <c r="CO121" s="177"/>
      <c r="CP121" s="177"/>
      <c r="CQ121" s="177"/>
      <c r="CR121" s="177"/>
      <c r="CS121" s="177"/>
      <c r="CT121" s="177"/>
      <c r="CU121" s="177"/>
      <c r="CV121" s="177"/>
      <c r="CW121" s="177"/>
      <c r="CX121" s="177"/>
      <c r="CY121" s="177"/>
      <c r="CZ121" s="177"/>
      <c r="DA121" s="177"/>
      <c r="DB121" s="177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</row>
    <row r="122" spans="1:181" x14ac:dyDescent="0.25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7"/>
      <c r="N122" s="177"/>
      <c r="O122" s="177"/>
      <c r="P122" s="177"/>
      <c r="Q122" s="177"/>
      <c r="R122" s="177"/>
      <c r="S122" s="177"/>
      <c r="T122" s="177"/>
      <c r="U122" s="177"/>
      <c r="V122" s="177"/>
      <c r="W122" s="177"/>
      <c r="X122" s="177"/>
      <c r="Y122" s="177"/>
      <c r="Z122" s="177"/>
      <c r="AA122" s="177"/>
      <c r="AB122" s="177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177"/>
      <c r="AM122" s="177"/>
      <c r="AN122" s="177"/>
      <c r="AO122" s="177"/>
      <c r="AP122" s="177"/>
      <c r="AQ122" s="177"/>
      <c r="AR122" s="177"/>
      <c r="AS122" s="177"/>
      <c r="AT122" s="177"/>
      <c r="AU122" s="177"/>
      <c r="AV122" s="177"/>
      <c r="AW122" s="177"/>
      <c r="AX122" s="177"/>
      <c r="AY122" s="177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177"/>
      <c r="BJ122" s="177"/>
      <c r="BK122" s="177"/>
      <c r="BL122" s="177"/>
      <c r="BM122" s="177"/>
      <c r="BN122" s="177"/>
      <c r="BO122" s="177"/>
      <c r="BP122" s="177"/>
      <c r="BQ122" s="177"/>
      <c r="BR122" s="177"/>
      <c r="BS122" s="177"/>
      <c r="BT122" s="177"/>
      <c r="BU122" s="177"/>
      <c r="BV122" s="177"/>
      <c r="BW122" s="177"/>
      <c r="BX122" s="177"/>
      <c r="BY122" s="177"/>
      <c r="BZ122" s="177"/>
      <c r="CA122" s="177"/>
      <c r="CB122" s="177"/>
      <c r="CC122" s="177"/>
      <c r="CD122" s="177"/>
      <c r="CE122" s="177"/>
      <c r="CF122" s="177"/>
      <c r="CG122" s="177"/>
      <c r="CH122" s="177"/>
      <c r="CI122" s="177"/>
      <c r="CJ122" s="177"/>
      <c r="CK122" s="177"/>
      <c r="CL122" s="177"/>
      <c r="CM122" s="177"/>
      <c r="CN122" s="177"/>
      <c r="CO122" s="177"/>
      <c r="CP122" s="177"/>
      <c r="CQ122" s="177"/>
      <c r="CR122" s="177"/>
      <c r="CS122" s="177"/>
      <c r="CT122" s="177"/>
      <c r="CU122" s="177"/>
      <c r="CV122" s="177"/>
      <c r="CW122" s="177"/>
      <c r="CX122" s="177"/>
      <c r="CY122" s="177"/>
      <c r="CZ122" s="177"/>
      <c r="DA122" s="177"/>
      <c r="DB122" s="177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</row>
    <row r="123" spans="1:181" x14ac:dyDescent="0.25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77"/>
      <c r="P123" s="177"/>
      <c r="Q123" s="177"/>
      <c r="R123" s="177"/>
      <c r="S123" s="177"/>
      <c r="T123" s="177"/>
      <c r="U123" s="177"/>
      <c r="V123" s="177"/>
      <c r="W123" s="177"/>
      <c r="X123" s="177"/>
      <c r="Y123" s="177"/>
      <c r="Z123" s="177"/>
      <c r="AA123" s="177"/>
      <c r="AB123" s="177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177"/>
      <c r="AM123" s="177"/>
      <c r="AN123" s="177"/>
      <c r="AO123" s="177"/>
      <c r="AP123" s="177"/>
      <c r="AQ123" s="177"/>
      <c r="AR123" s="177"/>
      <c r="AS123" s="177"/>
      <c r="AT123" s="177"/>
      <c r="AU123" s="177"/>
      <c r="AV123" s="177"/>
      <c r="AW123" s="177"/>
      <c r="AX123" s="177"/>
      <c r="AY123" s="177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177"/>
      <c r="BJ123" s="177"/>
      <c r="BK123" s="177"/>
      <c r="BL123" s="177"/>
      <c r="BM123" s="177"/>
      <c r="BN123" s="177"/>
      <c r="BO123" s="177"/>
      <c r="BP123" s="177"/>
      <c r="BQ123" s="177"/>
      <c r="BR123" s="177"/>
      <c r="BS123" s="177"/>
      <c r="BT123" s="177"/>
      <c r="BU123" s="177"/>
      <c r="BV123" s="177"/>
      <c r="BW123" s="177"/>
      <c r="BX123" s="177"/>
      <c r="BY123" s="177"/>
      <c r="BZ123" s="177"/>
      <c r="CA123" s="177"/>
      <c r="CB123" s="177"/>
      <c r="CC123" s="177"/>
      <c r="CD123" s="177"/>
      <c r="CE123" s="177"/>
      <c r="CF123" s="177"/>
      <c r="CG123" s="177"/>
      <c r="CH123" s="177"/>
      <c r="CI123" s="177"/>
      <c r="CJ123" s="177"/>
      <c r="CK123" s="177"/>
      <c r="CL123" s="177"/>
      <c r="CM123" s="177"/>
      <c r="CN123" s="177"/>
      <c r="CO123" s="177"/>
      <c r="CP123" s="177"/>
      <c r="CQ123" s="177"/>
      <c r="CR123" s="177"/>
      <c r="CS123" s="177"/>
      <c r="CT123" s="177"/>
      <c r="CU123" s="177"/>
      <c r="CV123" s="177"/>
      <c r="CW123" s="177"/>
      <c r="CX123" s="177"/>
      <c r="CY123" s="177"/>
      <c r="CZ123" s="177"/>
      <c r="DA123" s="177"/>
      <c r="DB123" s="177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</row>
    <row r="124" spans="1:181" x14ac:dyDescent="0.25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77"/>
      <c r="Z124" s="177"/>
      <c r="AA124" s="177"/>
      <c r="AB124" s="177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/>
      <c r="AR124" s="177"/>
      <c r="AS124" s="177"/>
      <c r="AT124" s="177"/>
      <c r="AU124" s="177"/>
      <c r="AV124" s="177"/>
      <c r="AW124" s="177"/>
      <c r="AX124" s="177"/>
      <c r="AY124" s="177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177"/>
      <c r="BJ124" s="177"/>
      <c r="BK124" s="177"/>
      <c r="BL124" s="177"/>
      <c r="BM124" s="177"/>
      <c r="BN124" s="177"/>
      <c r="BO124" s="177"/>
      <c r="BP124" s="177"/>
      <c r="BQ124" s="177"/>
      <c r="BR124" s="177"/>
      <c r="BS124" s="177"/>
      <c r="BT124" s="177"/>
      <c r="BU124" s="177"/>
      <c r="BV124" s="177"/>
      <c r="BW124" s="177"/>
      <c r="BX124" s="177"/>
      <c r="BY124" s="177"/>
      <c r="BZ124" s="177"/>
      <c r="CA124" s="177"/>
      <c r="CB124" s="177"/>
      <c r="CC124" s="177"/>
      <c r="CD124" s="177"/>
      <c r="CE124" s="177"/>
      <c r="CF124" s="177"/>
      <c r="CG124" s="177"/>
      <c r="CH124" s="177"/>
      <c r="CI124" s="177"/>
      <c r="CJ124" s="177"/>
      <c r="CK124" s="177"/>
      <c r="CL124" s="177"/>
      <c r="CM124" s="177"/>
      <c r="CN124" s="177"/>
      <c r="CO124" s="177"/>
      <c r="CP124" s="177"/>
      <c r="CQ124" s="177"/>
      <c r="CR124" s="177"/>
      <c r="CS124" s="177"/>
      <c r="CT124" s="177"/>
      <c r="CU124" s="177"/>
      <c r="CV124" s="177"/>
      <c r="CW124" s="177"/>
      <c r="CX124" s="177"/>
      <c r="CY124" s="177"/>
      <c r="CZ124" s="177"/>
      <c r="DA124" s="177"/>
      <c r="DB124" s="177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</row>
    <row r="125" spans="1:181" x14ac:dyDescent="0.25">
      <c r="A125" s="177"/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177"/>
      <c r="BJ125" s="177"/>
      <c r="BK125" s="177"/>
      <c r="BL125" s="177"/>
      <c r="BM125" s="177"/>
      <c r="BN125" s="177"/>
      <c r="BO125" s="177"/>
      <c r="BP125" s="177"/>
      <c r="BQ125" s="177"/>
      <c r="BR125" s="177"/>
      <c r="BS125" s="177"/>
      <c r="BT125" s="177"/>
      <c r="BU125" s="177"/>
      <c r="BV125" s="177"/>
      <c r="BW125" s="177"/>
      <c r="BX125" s="177"/>
      <c r="BY125" s="177"/>
      <c r="BZ125" s="177"/>
      <c r="CA125" s="177"/>
      <c r="CB125" s="177"/>
      <c r="CC125" s="177"/>
      <c r="CD125" s="177"/>
      <c r="CE125" s="177"/>
      <c r="CF125" s="177"/>
      <c r="CG125" s="177"/>
      <c r="CH125" s="177"/>
      <c r="CI125" s="177"/>
      <c r="CJ125" s="177"/>
      <c r="CK125" s="177"/>
      <c r="CL125" s="177"/>
      <c r="CM125" s="177"/>
      <c r="CN125" s="177"/>
      <c r="CO125" s="177"/>
      <c r="CP125" s="177"/>
      <c r="CQ125" s="177"/>
      <c r="CR125" s="177"/>
      <c r="CS125" s="177"/>
      <c r="CT125" s="177"/>
      <c r="CU125" s="177"/>
      <c r="CV125" s="177"/>
      <c r="CW125" s="177"/>
      <c r="CX125" s="177"/>
      <c r="CY125" s="177"/>
      <c r="CZ125" s="177"/>
      <c r="DA125" s="177"/>
      <c r="DB125" s="177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</row>
    <row r="126" spans="1:181" x14ac:dyDescent="0.25">
      <c r="A126" s="177"/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177"/>
      <c r="N126" s="177"/>
      <c r="O126" s="177"/>
      <c r="P126" s="177"/>
      <c r="Q126" s="177"/>
      <c r="R126" s="177"/>
      <c r="S126" s="177"/>
      <c r="T126" s="177"/>
      <c r="U126" s="177"/>
      <c r="V126" s="177"/>
      <c r="W126" s="177"/>
      <c r="X126" s="177"/>
      <c r="Y126" s="177"/>
      <c r="Z126" s="177"/>
      <c r="AA126" s="177"/>
      <c r="AB126" s="177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177"/>
      <c r="AM126" s="177"/>
      <c r="AN126" s="177"/>
      <c r="AO126" s="177"/>
      <c r="AP126" s="177"/>
      <c r="AQ126" s="177"/>
      <c r="AR126" s="177"/>
      <c r="AS126" s="177"/>
      <c r="AT126" s="177"/>
      <c r="AU126" s="177"/>
      <c r="AV126" s="177"/>
      <c r="AW126" s="177"/>
      <c r="AX126" s="177"/>
      <c r="AY126" s="177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177"/>
      <c r="BJ126" s="177"/>
      <c r="BK126" s="177"/>
      <c r="BL126" s="177"/>
      <c r="BM126" s="177"/>
      <c r="BN126" s="177"/>
      <c r="BO126" s="177"/>
      <c r="BP126" s="177"/>
      <c r="BQ126" s="177"/>
      <c r="BR126" s="177"/>
      <c r="BS126" s="177"/>
      <c r="BT126" s="177"/>
      <c r="BU126" s="177"/>
      <c r="BV126" s="177"/>
      <c r="BW126" s="177"/>
      <c r="BX126" s="177"/>
      <c r="BY126" s="177"/>
      <c r="BZ126" s="177"/>
      <c r="CA126" s="177"/>
      <c r="CB126" s="177"/>
      <c r="CC126" s="177"/>
      <c r="CD126" s="177"/>
      <c r="CE126" s="177"/>
      <c r="CF126" s="177"/>
      <c r="CG126" s="177"/>
      <c r="CH126" s="177"/>
      <c r="CI126" s="177"/>
      <c r="CJ126" s="177"/>
      <c r="CK126" s="177"/>
      <c r="CL126" s="177"/>
      <c r="CM126" s="177"/>
      <c r="CN126" s="177"/>
      <c r="CO126" s="177"/>
      <c r="CP126" s="177"/>
      <c r="CQ126" s="177"/>
      <c r="CR126" s="177"/>
      <c r="CS126" s="177"/>
      <c r="CT126" s="177"/>
      <c r="CU126" s="177"/>
      <c r="CV126" s="177"/>
      <c r="CW126" s="177"/>
      <c r="CX126" s="177"/>
      <c r="CY126" s="177"/>
      <c r="CZ126" s="177"/>
      <c r="DA126" s="177"/>
      <c r="DB126" s="177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</row>
    <row r="127" spans="1:181" x14ac:dyDescent="0.25">
      <c r="A127" s="177"/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77"/>
      <c r="P127" s="177"/>
      <c r="Q127" s="177"/>
      <c r="R127" s="177"/>
      <c r="S127" s="177"/>
      <c r="T127" s="177"/>
      <c r="U127" s="177"/>
      <c r="V127" s="177"/>
      <c r="W127" s="177"/>
      <c r="X127" s="177"/>
      <c r="Y127" s="177"/>
      <c r="Z127" s="177"/>
      <c r="AA127" s="177"/>
      <c r="AB127" s="177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177"/>
      <c r="AM127" s="177"/>
      <c r="AN127" s="177"/>
      <c r="AO127" s="177"/>
      <c r="AP127" s="177"/>
      <c r="AQ127" s="177"/>
      <c r="AR127" s="177"/>
      <c r="AS127" s="177"/>
      <c r="AT127" s="177"/>
      <c r="AU127" s="177"/>
      <c r="AV127" s="177"/>
      <c r="AW127" s="177"/>
      <c r="AX127" s="177"/>
      <c r="AY127" s="177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177"/>
      <c r="BJ127" s="177"/>
      <c r="BK127" s="177"/>
      <c r="BL127" s="177"/>
      <c r="BM127" s="177"/>
      <c r="BN127" s="177"/>
      <c r="BO127" s="177"/>
      <c r="BP127" s="177"/>
      <c r="BQ127" s="177"/>
      <c r="BR127" s="177"/>
      <c r="BS127" s="177"/>
      <c r="BT127" s="177"/>
      <c r="BU127" s="177"/>
      <c r="BV127" s="177"/>
      <c r="BW127" s="177"/>
      <c r="BX127" s="177"/>
      <c r="BY127" s="177"/>
      <c r="BZ127" s="177"/>
      <c r="CA127" s="177"/>
      <c r="CB127" s="177"/>
      <c r="CC127" s="177"/>
      <c r="CD127" s="177"/>
      <c r="CE127" s="177"/>
      <c r="CF127" s="177"/>
      <c r="CG127" s="177"/>
      <c r="CH127" s="177"/>
      <c r="CI127" s="177"/>
      <c r="CJ127" s="177"/>
      <c r="CK127" s="177"/>
      <c r="CL127" s="177"/>
      <c r="CM127" s="177"/>
      <c r="CN127" s="177"/>
      <c r="CO127" s="177"/>
      <c r="CP127" s="177"/>
      <c r="CQ127" s="177"/>
      <c r="CR127" s="177"/>
      <c r="CS127" s="177"/>
      <c r="CT127" s="177"/>
      <c r="CU127" s="177"/>
      <c r="CV127" s="177"/>
      <c r="CW127" s="177"/>
      <c r="CX127" s="177"/>
      <c r="CY127" s="177"/>
      <c r="CZ127" s="177"/>
      <c r="DA127" s="177"/>
      <c r="DB127" s="177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</row>
    <row r="128" spans="1:181" x14ac:dyDescent="0.25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177"/>
      <c r="BJ128" s="177"/>
      <c r="BK128" s="177"/>
      <c r="BL128" s="177"/>
      <c r="BM128" s="177"/>
      <c r="BN128" s="177"/>
      <c r="BO128" s="177"/>
      <c r="BP128" s="177"/>
      <c r="BQ128" s="177"/>
      <c r="BR128" s="177"/>
      <c r="BS128" s="177"/>
      <c r="BT128" s="177"/>
      <c r="BU128" s="177"/>
      <c r="BV128" s="177"/>
      <c r="BW128" s="177"/>
      <c r="BX128" s="177"/>
      <c r="BY128" s="177"/>
      <c r="BZ128" s="177"/>
      <c r="CA128" s="177"/>
      <c r="CB128" s="177"/>
      <c r="CC128" s="177"/>
      <c r="CD128" s="177"/>
      <c r="CE128" s="177"/>
      <c r="CF128" s="177"/>
      <c r="CG128" s="177"/>
      <c r="CH128" s="177"/>
      <c r="CI128" s="177"/>
      <c r="CJ128" s="177"/>
      <c r="CK128" s="177"/>
      <c r="CL128" s="177"/>
      <c r="CM128" s="177"/>
      <c r="CN128" s="177"/>
      <c r="CO128" s="177"/>
      <c r="CP128" s="177"/>
      <c r="CQ128" s="177"/>
      <c r="CR128" s="177"/>
      <c r="CS128" s="177"/>
      <c r="CT128" s="177"/>
      <c r="CU128" s="177"/>
      <c r="CV128" s="177"/>
      <c r="CW128" s="177"/>
      <c r="CX128" s="177"/>
      <c r="CY128" s="177"/>
      <c r="CZ128" s="177"/>
      <c r="DA128" s="177"/>
      <c r="DB128" s="177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</row>
    <row r="129" spans="1:181" x14ac:dyDescent="0.25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  <c r="Z129" s="177"/>
      <c r="AA129" s="177"/>
      <c r="AB129" s="177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177"/>
      <c r="AM129" s="177"/>
      <c r="AN129" s="177"/>
      <c r="AO129" s="177"/>
      <c r="AP129" s="177"/>
      <c r="AQ129" s="177"/>
      <c r="AR129" s="177"/>
      <c r="AS129" s="177"/>
      <c r="AT129" s="177"/>
      <c r="AU129" s="177"/>
      <c r="AV129" s="177"/>
      <c r="AW129" s="177"/>
      <c r="AX129" s="177"/>
      <c r="AY129" s="177"/>
      <c r="AZ129" s="177"/>
      <c r="BA129" s="177"/>
      <c r="BB129" s="177"/>
      <c r="BC129" s="177"/>
      <c r="BD129" s="177"/>
      <c r="BE129" s="177"/>
      <c r="BF129" s="177"/>
      <c r="BG129" s="177"/>
      <c r="BH129" s="177"/>
      <c r="BI129" s="177"/>
      <c r="BJ129" s="177"/>
      <c r="BK129" s="177"/>
      <c r="BL129" s="177"/>
      <c r="BM129" s="177"/>
      <c r="BN129" s="177"/>
      <c r="BO129" s="177"/>
      <c r="BP129" s="177"/>
      <c r="BQ129" s="177"/>
      <c r="BR129" s="177"/>
      <c r="BS129" s="177"/>
      <c r="BT129" s="177"/>
      <c r="BU129" s="177"/>
      <c r="BV129" s="177"/>
      <c r="BW129" s="177"/>
      <c r="BX129" s="177"/>
      <c r="BY129" s="177"/>
      <c r="BZ129" s="177"/>
      <c r="CA129" s="177"/>
      <c r="CB129" s="177"/>
      <c r="CC129" s="177"/>
      <c r="CD129" s="177"/>
      <c r="CE129" s="177"/>
      <c r="CF129" s="177"/>
      <c r="CG129" s="177"/>
      <c r="CH129" s="177"/>
      <c r="CI129" s="177"/>
      <c r="CJ129" s="177"/>
      <c r="CK129" s="177"/>
      <c r="CL129" s="177"/>
      <c r="CM129" s="177"/>
      <c r="CN129" s="177"/>
      <c r="CO129" s="177"/>
      <c r="CP129" s="177"/>
      <c r="CQ129" s="177"/>
      <c r="CR129" s="177"/>
      <c r="CS129" s="177"/>
      <c r="CT129" s="177"/>
      <c r="CU129" s="177"/>
      <c r="CV129" s="177"/>
      <c r="CW129" s="177"/>
      <c r="CX129" s="177"/>
      <c r="CY129" s="177"/>
      <c r="CZ129" s="177"/>
      <c r="DA129" s="177"/>
      <c r="DB129" s="177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</row>
    <row r="130" spans="1:181" x14ac:dyDescent="0.25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77"/>
      <c r="Z130" s="177"/>
      <c r="AA130" s="177"/>
      <c r="AB130" s="177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177"/>
      <c r="AM130" s="177"/>
      <c r="AN130" s="177"/>
      <c r="AO130" s="177"/>
      <c r="AP130" s="177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177"/>
      <c r="BJ130" s="177"/>
      <c r="BK130" s="177"/>
      <c r="BL130" s="177"/>
      <c r="BM130" s="177"/>
      <c r="BN130" s="177"/>
      <c r="BO130" s="177"/>
      <c r="BP130" s="177"/>
      <c r="BQ130" s="177"/>
      <c r="BR130" s="177"/>
      <c r="BS130" s="177"/>
      <c r="BT130" s="177"/>
      <c r="BU130" s="177"/>
      <c r="BV130" s="177"/>
      <c r="BW130" s="177"/>
      <c r="BX130" s="177"/>
      <c r="BY130" s="177"/>
      <c r="BZ130" s="177"/>
      <c r="CA130" s="177"/>
      <c r="CB130" s="177"/>
      <c r="CC130" s="177"/>
      <c r="CD130" s="177"/>
      <c r="CE130" s="177"/>
      <c r="CF130" s="177"/>
      <c r="CG130" s="177"/>
      <c r="CH130" s="177"/>
      <c r="CI130" s="177"/>
      <c r="CJ130" s="177"/>
      <c r="CK130" s="177"/>
      <c r="CL130" s="177"/>
      <c r="CM130" s="177"/>
      <c r="CN130" s="177"/>
      <c r="CO130" s="177"/>
      <c r="CP130" s="177"/>
      <c r="CQ130" s="177"/>
      <c r="CR130" s="177"/>
      <c r="CS130" s="177"/>
      <c r="CT130" s="177"/>
      <c r="CU130" s="177"/>
      <c r="CV130" s="177"/>
      <c r="CW130" s="177"/>
      <c r="CX130" s="177"/>
      <c r="CY130" s="177"/>
      <c r="CZ130" s="177"/>
      <c r="DA130" s="177"/>
      <c r="DB130" s="177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</row>
    <row r="131" spans="1:181" x14ac:dyDescent="0.25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77"/>
      <c r="Z131" s="177"/>
      <c r="AA131" s="177"/>
      <c r="AB131" s="177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177"/>
      <c r="AM131" s="177"/>
      <c r="AN131" s="177"/>
      <c r="AO131" s="177"/>
      <c r="AP131" s="177"/>
      <c r="AQ131" s="177"/>
      <c r="AR131" s="177"/>
      <c r="AS131" s="177"/>
      <c r="AT131" s="177"/>
      <c r="AU131" s="177"/>
      <c r="AV131" s="177"/>
      <c r="AW131" s="177"/>
      <c r="AX131" s="177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177"/>
      <c r="BK131" s="177"/>
      <c r="BL131" s="177"/>
      <c r="BM131" s="177"/>
      <c r="BN131" s="177"/>
      <c r="BO131" s="177"/>
      <c r="BP131" s="177"/>
      <c r="BQ131" s="177"/>
      <c r="BR131" s="177"/>
      <c r="BS131" s="177"/>
      <c r="BT131" s="177"/>
      <c r="BU131" s="177"/>
      <c r="BV131" s="177"/>
      <c r="BW131" s="177"/>
      <c r="BX131" s="177"/>
      <c r="BY131" s="177"/>
      <c r="BZ131" s="177"/>
      <c r="CA131" s="177"/>
      <c r="CB131" s="177"/>
      <c r="CC131" s="177"/>
      <c r="CD131" s="177"/>
      <c r="CE131" s="177"/>
      <c r="CF131" s="177"/>
      <c r="CG131" s="177"/>
      <c r="CH131" s="177"/>
      <c r="CI131" s="177"/>
      <c r="CJ131" s="177"/>
      <c r="CK131" s="177"/>
      <c r="CL131" s="177"/>
      <c r="CM131" s="177"/>
      <c r="CN131" s="177"/>
      <c r="CO131" s="177"/>
      <c r="CP131" s="177"/>
      <c r="CQ131" s="177"/>
      <c r="CR131" s="177"/>
      <c r="CS131" s="177"/>
      <c r="CT131" s="177"/>
      <c r="CU131" s="177"/>
      <c r="CV131" s="177"/>
      <c r="CW131" s="177"/>
      <c r="CX131" s="177"/>
      <c r="CY131" s="177"/>
      <c r="CZ131" s="177"/>
      <c r="DA131" s="177"/>
      <c r="DB131" s="177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</row>
    <row r="132" spans="1:181" x14ac:dyDescent="0.25">
      <c r="A132" s="177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177"/>
      <c r="V132" s="177"/>
      <c r="W132" s="177"/>
      <c r="X132" s="177"/>
      <c r="Y132" s="177"/>
      <c r="Z132" s="177"/>
      <c r="AA132" s="177"/>
      <c r="AB132" s="177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/>
      <c r="AT132" s="177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177"/>
      <c r="BK132" s="177"/>
      <c r="BL132" s="177"/>
      <c r="BM132" s="177"/>
      <c r="BN132" s="177"/>
      <c r="BO132" s="177"/>
      <c r="BP132" s="177"/>
      <c r="BQ132" s="177"/>
      <c r="BR132" s="177"/>
      <c r="BS132" s="177"/>
      <c r="BT132" s="177"/>
      <c r="BU132" s="177"/>
      <c r="BV132" s="177"/>
      <c r="BW132" s="177"/>
      <c r="BX132" s="177"/>
      <c r="BY132" s="177"/>
      <c r="BZ132" s="177"/>
      <c r="CA132" s="177"/>
      <c r="CB132" s="177"/>
      <c r="CC132" s="177"/>
      <c r="CD132" s="177"/>
      <c r="CE132" s="177"/>
      <c r="CF132" s="177"/>
      <c r="CG132" s="177"/>
      <c r="CH132" s="177"/>
      <c r="CI132" s="177"/>
      <c r="CJ132" s="177"/>
      <c r="CK132" s="177"/>
      <c r="CL132" s="177"/>
      <c r="CM132" s="177"/>
      <c r="CN132" s="177"/>
      <c r="CO132" s="177"/>
      <c r="CP132" s="177"/>
      <c r="CQ132" s="177"/>
      <c r="CR132" s="177"/>
      <c r="CS132" s="177"/>
      <c r="CT132" s="177"/>
      <c r="CU132" s="177"/>
      <c r="CV132" s="177"/>
      <c r="CW132" s="177"/>
      <c r="CX132" s="177"/>
      <c r="CY132" s="177"/>
      <c r="CZ132" s="177"/>
      <c r="DA132" s="177"/>
      <c r="DB132" s="177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</row>
    <row r="133" spans="1:181" x14ac:dyDescent="0.25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/>
      <c r="S133" s="177"/>
      <c r="T133" s="177"/>
      <c r="U133" s="177"/>
      <c r="V133" s="177"/>
      <c r="W133" s="177"/>
      <c r="X133" s="177"/>
      <c r="Y133" s="177"/>
      <c r="Z133" s="177"/>
      <c r="AA133" s="177"/>
      <c r="AB133" s="177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177"/>
      <c r="AM133" s="177"/>
      <c r="AN133" s="177"/>
      <c r="AO133" s="177"/>
      <c r="AP133" s="177"/>
      <c r="AQ133" s="177"/>
      <c r="AR133" s="177"/>
      <c r="AS133" s="177"/>
      <c r="AT133" s="177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177"/>
      <c r="BK133" s="177"/>
      <c r="BL133" s="177"/>
      <c r="BM133" s="177"/>
      <c r="BN133" s="177"/>
      <c r="BO133" s="177"/>
      <c r="BP133" s="177"/>
      <c r="BQ133" s="177"/>
      <c r="BR133" s="177"/>
      <c r="BS133" s="177"/>
      <c r="BT133" s="177"/>
      <c r="BU133" s="177"/>
      <c r="BV133" s="177"/>
      <c r="BW133" s="177"/>
      <c r="BX133" s="177"/>
      <c r="BY133" s="177"/>
      <c r="BZ133" s="177"/>
      <c r="CA133" s="177"/>
      <c r="CB133" s="177"/>
      <c r="CC133" s="177"/>
      <c r="CD133" s="177"/>
      <c r="CE133" s="177"/>
      <c r="CF133" s="177"/>
      <c r="CG133" s="177"/>
      <c r="CH133" s="177"/>
      <c r="CI133" s="177"/>
      <c r="CJ133" s="177"/>
      <c r="CK133" s="177"/>
      <c r="CL133" s="177"/>
      <c r="CM133" s="177"/>
      <c r="CN133" s="177"/>
      <c r="CO133" s="177"/>
      <c r="CP133" s="177"/>
      <c r="CQ133" s="177"/>
      <c r="CR133" s="177"/>
      <c r="CS133" s="177"/>
      <c r="CT133" s="177"/>
      <c r="CU133" s="177"/>
      <c r="CV133" s="177"/>
      <c r="CW133" s="177"/>
      <c r="CX133" s="177"/>
      <c r="CY133" s="177"/>
      <c r="CZ133" s="177"/>
      <c r="DA133" s="177"/>
      <c r="DB133" s="177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</row>
    <row r="134" spans="1:181" x14ac:dyDescent="0.25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77"/>
      <c r="P134" s="177"/>
      <c r="Q134" s="177"/>
      <c r="R134" s="177"/>
      <c r="S134" s="177"/>
      <c r="T134" s="177"/>
      <c r="U134" s="177"/>
      <c r="V134" s="177"/>
      <c r="W134" s="177"/>
      <c r="X134" s="177"/>
      <c r="Y134" s="177"/>
      <c r="Z134" s="177"/>
      <c r="AA134" s="177"/>
      <c r="AB134" s="177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177"/>
      <c r="AM134" s="177"/>
      <c r="AN134" s="177"/>
      <c r="AO134" s="177"/>
      <c r="AP134" s="177"/>
      <c r="AQ134" s="177"/>
      <c r="AR134" s="177"/>
      <c r="AS134" s="177"/>
      <c r="AT134" s="177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177"/>
      <c r="BK134" s="177"/>
      <c r="BL134" s="177"/>
      <c r="BM134" s="177"/>
      <c r="BN134" s="177"/>
      <c r="BO134" s="177"/>
      <c r="BP134" s="177"/>
      <c r="BQ134" s="177"/>
      <c r="BR134" s="177"/>
      <c r="BS134" s="177"/>
      <c r="BT134" s="177"/>
      <c r="BU134" s="177"/>
      <c r="BV134" s="177"/>
      <c r="BW134" s="177"/>
      <c r="BX134" s="177"/>
      <c r="BY134" s="177"/>
      <c r="BZ134" s="177"/>
      <c r="CA134" s="177"/>
      <c r="CB134" s="177"/>
      <c r="CC134" s="177"/>
      <c r="CD134" s="177"/>
      <c r="CE134" s="177"/>
      <c r="CF134" s="177"/>
      <c r="CG134" s="177"/>
      <c r="CH134" s="177"/>
      <c r="CI134" s="177"/>
      <c r="CJ134" s="177"/>
      <c r="CK134" s="177"/>
      <c r="CL134" s="177"/>
      <c r="CM134" s="177"/>
      <c r="CN134" s="177"/>
      <c r="CO134" s="177"/>
      <c r="CP134" s="177"/>
      <c r="CQ134" s="177"/>
      <c r="CR134" s="177"/>
      <c r="CS134" s="177"/>
      <c r="CT134" s="177"/>
      <c r="CU134" s="177"/>
      <c r="CV134" s="177"/>
      <c r="CW134" s="177"/>
      <c r="CX134" s="177"/>
      <c r="CY134" s="177"/>
      <c r="CZ134" s="177"/>
      <c r="DA134" s="177"/>
      <c r="DB134" s="177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</row>
    <row r="135" spans="1:181" x14ac:dyDescent="0.25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17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177"/>
      <c r="CS135" s="177"/>
      <c r="CT135" s="177"/>
      <c r="CU135" s="177"/>
      <c r="CV135" s="177"/>
      <c r="CW135" s="177"/>
      <c r="CX135" s="177"/>
      <c r="CY135" s="177"/>
      <c r="CZ135" s="177"/>
      <c r="DA135" s="177"/>
      <c r="DB135" s="177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</row>
    <row r="136" spans="1:181" x14ac:dyDescent="0.25">
      <c r="A136" s="177"/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/>
      <c r="AT136" s="177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177"/>
      <c r="BK136" s="177"/>
      <c r="BL136" s="177"/>
      <c r="BM136" s="177"/>
      <c r="BN136" s="177"/>
      <c r="BO136" s="177"/>
      <c r="BP136" s="177"/>
      <c r="BQ136" s="177"/>
      <c r="BR136" s="177"/>
      <c r="BS136" s="177"/>
      <c r="BT136" s="177"/>
      <c r="BU136" s="177"/>
      <c r="BV136" s="177"/>
      <c r="BW136" s="177"/>
      <c r="BX136" s="177"/>
      <c r="BY136" s="177"/>
      <c r="BZ136" s="177"/>
      <c r="CA136" s="177"/>
      <c r="CB136" s="177"/>
      <c r="CC136" s="177"/>
      <c r="CD136" s="177"/>
      <c r="CE136" s="177"/>
      <c r="CF136" s="177"/>
      <c r="CG136" s="177"/>
      <c r="CH136" s="177"/>
      <c r="CI136" s="177"/>
      <c r="CJ136" s="177"/>
      <c r="CK136" s="177"/>
      <c r="CL136" s="177"/>
      <c r="CM136" s="177"/>
      <c r="CN136" s="177"/>
      <c r="CO136" s="177"/>
      <c r="CP136" s="177"/>
      <c r="CQ136" s="177"/>
      <c r="CR136" s="177"/>
      <c r="CS136" s="177"/>
      <c r="CT136" s="177"/>
      <c r="CU136" s="177"/>
      <c r="CV136" s="177"/>
      <c r="CW136" s="177"/>
      <c r="CX136" s="177"/>
      <c r="CY136" s="177"/>
      <c r="CZ136" s="177"/>
      <c r="DA136" s="177"/>
      <c r="DB136" s="177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</row>
    <row r="137" spans="1:181" x14ac:dyDescent="0.25">
      <c r="A137" s="177"/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77"/>
      <c r="Z137" s="177"/>
      <c r="AA137" s="177"/>
      <c r="AB137" s="177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177"/>
      <c r="AM137" s="177"/>
      <c r="AN137" s="177"/>
      <c r="AO137" s="177"/>
      <c r="AP137" s="177"/>
      <c r="AQ137" s="177"/>
      <c r="AR137" s="177"/>
      <c r="AS137" s="177"/>
      <c r="AT137" s="177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7"/>
      <c r="BK137" s="177"/>
      <c r="BL137" s="177"/>
      <c r="BM137" s="177"/>
      <c r="BN137" s="177"/>
      <c r="BO137" s="177"/>
      <c r="BP137" s="177"/>
      <c r="BQ137" s="177"/>
      <c r="BR137" s="177"/>
      <c r="BS137" s="177"/>
      <c r="BT137" s="177"/>
      <c r="BU137" s="177"/>
      <c r="BV137" s="177"/>
      <c r="BW137" s="177"/>
      <c r="BX137" s="177"/>
      <c r="BY137" s="177"/>
      <c r="BZ137" s="177"/>
      <c r="CA137" s="177"/>
      <c r="CB137" s="177"/>
      <c r="CC137" s="177"/>
      <c r="CD137" s="177"/>
      <c r="CE137" s="177"/>
      <c r="CF137" s="177"/>
      <c r="CG137" s="177"/>
      <c r="CH137" s="177"/>
      <c r="CI137" s="177"/>
      <c r="CJ137" s="177"/>
      <c r="CK137" s="177"/>
      <c r="CL137" s="177"/>
      <c r="CM137" s="177"/>
      <c r="CN137" s="177"/>
      <c r="CO137" s="177"/>
      <c r="CP137" s="177"/>
      <c r="CQ137" s="177"/>
      <c r="CR137" s="177"/>
      <c r="CS137" s="177"/>
      <c r="CT137" s="177"/>
      <c r="CU137" s="177"/>
      <c r="CV137" s="177"/>
      <c r="CW137" s="177"/>
      <c r="CX137" s="177"/>
      <c r="CY137" s="177"/>
      <c r="CZ137" s="177"/>
      <c r="DA137" s="177"/>
      <c r="DB137" s="177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</row>
    <row r="138" spans="1:181" x14ac:dyDescent="0.25">
      <c r="A138" s="177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7"/>
      <c r="AQ138" s="177"/>
      <c r="AR138" s="177"/>
      <c r="AS138" s="177"/>
      <c r="AT138" s="177"/>
      <c r="AU138" s="177"/>
      <c r="AV138" s="177"/>
      <c r="AW138" s="177"/>
      <c r="AX138" s="177"/>
      <c r="AY138" s="177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177"/>
      <c r="BK138" s="177"/>
      <c r="BL138" s="177"/>
      <c r="BM138" s="177"/>
      <c r="BN138" s="177"/>
      <c r="BO138" s="177"/>
      <c r="BP138" s="177"/>
      <c r="BQ138" s="177"/>
      <c r="BR138" s="177"/>
      <c r="BS138" s="177"/>
      <c r="BT138" s="177"/>
      <c r="BU138" s="177"/>
      <c r="BV138" s="177"/>
      <c r="BW138" s="177"/>
      <c r="BX138" s="177"/>
      <c r="BY138" s="177"/>
      <c r="BZ138" s="177"/>
      <c r="CA138" s="177"/>
      <c r="CB138" s="177"/>
      <c r="CC138" s="177"/>
      <c r="CD138" s="177"/>
      <c r="CE138" s="177"/>
      <c r="CF138" s="177"/>
      <c r="CG138" s="177"/>
      <c r="CH138" s="177"/>
      <c r="CI138" s="177"/>
      <c r="CJ138" s="177"/>
      <c r="CK138" s="177"/>
      <c r="CL138" s="177"/>
      <c r="CM138" s="177"/>
      <c r="CN138" s="177"/>
      <c r="CO138" s="177"/>
      <c r="CP138" s="177"/>
      <c r="CQ138" s="177"/>
      <c r="CR138" s="177"/>
      <c r="CS138" s="177"/>
      <c r="CT138" s="177"/>
      <c r="CU138" s="177"/>
      <c r="CV138" s="177"/>
      <c r="CW138" s="177"/>
      <c r="CX138" s="177"/>
      <c r="CY138" s="177"/>
      <c r="CZ138" s="177"/>
      <c r="DA138" s="177"/>
      <c r="DB138" s="177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</row>
    <row r="139" spans="1:181" x14ac:dyDescent="0.25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7"/>
      <c r="N139" s="177"/>
      <c r="O139" s="177"/>
      <c r="P139" s="177"/>
      <c r="Q139" s="177"/>
      <c r="R139" s="177"/>
      <c r="S139" s="177"/>
      <c r="T139" s="177"/>
      <c r="U139" s="177"/>
      <c r="V139" s="177"/>
      <c r="W139" s="177"/>
      <c r="X139" s="177"/>
      <c r="Y139" s="177"/>
      <c r="Z139" s="177"/>
      <c r="AA139" s="177"/>
      <c r="AB139" s="177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177"/>
      <c r="AM139" s="177"/>
      <c r="AN139" s="177"/>
      <c r="AO139" s="177"/>
      <c r="AP139" s="177"/>
      <c r="AQ139" s="177"/>
      <c r="AR139" s="177"/>
      <c r="AS139" s="177"/>
      <c r="AT139" s="177"/>
      <c r="AU139" s="177"/>
      <c r="AV139" s="177"/>
      <c r="AW139" s="177"/>
      <c r="AX139" s="177"/>
      <c r="AY139" s="177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177"/>
      <c r="BK139" s="177"/>
      <c r="BL139" s="177"/>
      <c r="BM139" s="177"/>
      <c r="BN139" s="177"/>
      <c r="BO139" s="177"/>
      <c r="BP139" s="177"/>
      <c r="BQ139" s="177"/>
      <c r="BR139" s="177"/>
      <c r="BS139" s="177"/>
      <c r="BT139" s="177"/>
      <c r="BU139" s="177"/>
      <c r="BV139" s="177"/>
      <c r="BW139" s="177"/>
      <c r="BX139" s="177"/>
      <c r="BY139" s="177"/>
      <c r="BZ139" s="177"/>
      <c r="CA139" s="177"/>
      <c r="CB139" s="177"/>
      <c r="CC139" s="177"/>
      <c r="CD139" s="177"/>
      <c r="CE139" s="177"/>
      <c r="CF139" s="177"/>
      <c r="CG139" s="177"/>
      <c r="CH139" s="177"/>
      <c r="CI139" s="177"/>
      <c r="CJ139" s="177"/>
      <c r="CK139" s="177"/>
      <c r="CL139" s="177"/>
      <c r="CM139" s="177"/>
      <c r="CN139" s="177"/>
      <c r="CO139" s="177"/>
      <c r="CP139" s="177"/>
      <c r="CQ139" s="177"/>
      <c r="CR139" s="177"/>
      <c r="CS139" s="177"/>
      <c r="CT139" s="177"/>
      <c r="CU139" s="177"/>
      <c r="CV139" s="177"/>
      <c r="CW139" s="177"/>
      <c r="CX139" s="177"/>
      <c r="CY139" s="177"/>
      <c r="CZ139" s="177"/>
      <c r="DA139" s="177"/>
      <c r="DB139" s="177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</row>
  </sheetData>
  <mergeCells count="61">
    <mergeCell ref="DB3:DB4"/>
    <mergeCell ref="G1:DB1"/>
    <mergeCell ref="AM3:AM4"/>
    <mergeCell ref="AZ3:AZ4"/>
    <mergeCell ref="AF2:AZ2"/>
    <mergeCell ref="BT3:BT4"/>
    <mergeCell ref="BU3:BU4"/>
    <mergeCell ref="AU3:AU4"/>
    <mergeCell ref="B3:G3"/>
    <mergeCell ref="I3:M3"/>
    <mergeCell ref="P3:U3"/>
    <mergeCell ref="V3:Z3"/>
    <mergeCell ref="AY3:AY4"/>
    <mergeCell ref="CX2:CX4"/>
    <mergeCell ref="CD3:CD4"/>
    <mergeCell ref="BV3:BV4"/>
    <mergeCell ref="AA3:AF3"/>
    <mergeCell ref="AN3:AS3"/>
    <mergeCell ref="BB2:CD2"/>
    <mergeCell ref="B2:Z2"/>
    <mergeCell ref="BA3:BF3"/>
    <mergeCell ref="DA2:DA4"/>
    <mergeCell ref="CR3:CR4"/>
    <mergeCell ref="CS3:CS4"/>
    <mergeCell ref="CW3:CW4"/>
    <mergeCell ref="CK3:CK4"/>
    <mergeCell ref="CY2:CY4"/>
    <mergeCell ref="CZ2:CZ4"/>
    <mergeCell ref="CE3:CI3"/>
    <mergeCell ref="CL3:CQ3"/>
    <mergeCell ref="CE2:CW2"/>
    <mergeCell ref="AH3:AH4"/>
    <mergeCell ref="AI3:AI4"/>
    <mergeCell ref="AG3:AG4"/>
    <mergeCell ref="H3:H4"/>
    <mergeCell ref="CV3:CV4"/>
    <mergeCell ref="AX3:AX4"/>
    <mergeCell ref="CJ3:CJ4"/>
    <mergeCell ref="BM3:BM4"/>
    <mergeCell ref="BZ3:BZ4"/>
    <mergeCell ref="BH3:BH4"/>
    <mergeCell ref="BL3:BL4"/>
    <mergeCell ref="CU3:CU4"/>
    <mergeCell ref="AJ3:AJ4"/>
    <mergeCell ref="AT3:AT4"/>
    <mergeCell ref="BG3:BG4"/>
    <mergeCell ref="BX3:BX4"/>
    <mergeCell ref="AW3:AW4"/>
    <mergeCell ref="AV3:AV4"/>
    <mergeCell ref="AK3:AK4"/>
    <mergeCell ref="AL3:AL4"/>
    <mergeCell ref="BY3:BY4"/>
    <mergeCell ref="CA3:CA4"/>
    <mergeCell ref="CB3:CB4"/>
    <mergeCell ref="CC3:CC4"/>
    <mergeCell ref="BN3:BS3"/>
    <mergeCell ref="CT3:CT4"/>
    <mergeCell ref="BW3:BW4"/>
    <mergeCell ref="BJ3:BJ4"/>
    <mergeCell ref="BK3:BK4"/>
    <mergeCell ref="BI3:BI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0"/>
  <sheetViews>
    <sheetView topLeftCell="Q1" workbookViewId="0">
      <selection activeCell="AD10" sqref="AD10"/>
    </sheetView>
  </sheetViews>
  <sheetFormatPr defaultRowHeight="15" x14ac:dyDescent="0.25"/>
  <cols>
    <col min="1" max="1" width="27.28515625" customWidth="1"/>
    <col min="2" max="2" width="13.28515625" customWidth="1"/>
    <col min="3" max="3" width="17.42578125" customWidth="1"/>
    <col min="4" max="4" width="10.42578125" style="6" customWidth="1"/>
    <col min="8" max="8" width="11.85546875" customWidth="1"/>
    <col min="19" max="19" width="11.140625" style="6" customWidth="1"/>
    <col min="20" max="20" width="12" style="6" customWidth="1"/>
    <col min="21" max="23" width="9.140625" style="6"/>
    <col min="49" max="49" width="24.85546875" customWidth="1"/>
    <col min="50" max="50" width="20.85546875" customWidth="1"/>
  </cols>
  <sheetData>
    <row r="1" spans="1:56" ht="15" customHeight="1" x14ac:dyDescent="0.25">
      <c r="A1" s="207" t="s">
        <v>180</v>
      </c>
      <c r="B1" s="279"/>
      <c r="C1" s="279"/>
      <c r="D1" s="279"/>
      <c r="E1" s="279"/>
      <c r="F1" s="279"/>
      <c r="G1" s="275" t="s">
        <v>181</v>
      </c>
      <c r="H1" s="329"/>
      <c r="I1" s="329"/>
      <c r="J1" s="329"/>
      <c r="K1" s="329"/>
      <c r="L1" s="329"/>
      <c r="M1" s="329"/>
      <c r="N1" s="156"/>
      <c r="O1" s="156"/>
      <c r="P1" s="156"/>
      <c r="Q1" s="156"/>
      <c r="R1" s="228"/>
      <c r="S1" s="337"/>
      <c r="T1" s="337"/>
      <c r="U1" s="337"/>
      <c r="V1" s="337"/>
      <c r="W1" s="337"/>
      <c r="X1" s="275" t="s">
        <v>182</v>
      </c>
      <c r="Y1" s="327"/>
      <c r="Z1" s="327"/>
      <c r="AA1" s="327"/>
      <c r="AB1" s="327"/>
      <c r="AC1" s="327"/>
      <c r="AD1" s="274"/>
      <c r="AE1" s="156"/>
      <c r="AF1" s="156"/>
      <c r="AG1" s="156"/>
      <c r="AH1" s="156"/>
      <c r="AI1" s="228"/>
      <c r="AJ1" s="275" t="s">
        <v>183</v>
      </c>
      <c r="AK1" s="274"/>
      <c r="AL1" s="327"/>
      <c r="AM1" s="327"/>
      <c r="AN1" s="327"/>
      <c r="AO1" s="327"/>
      <c r="AP1" s="327"/>
      <c r="AQ1" s="274"/>
      <c r="AR1" s="156"/>
      <c r="AS1" s="156"/>
      <c r="AT1" s="156"/>
      <c r="AU1" s="156"/>
      <c r="AV1" s="228"/>
      <c r="AW1" s="275" t="s">
        <v>184</v>
      </c>
      <c r="AX1" s="272"/>
      <c r="AY1" s="272"/>
      <c r="AZ1" s="272"/>
      <c r="BA1" s="272"/>
      <c r="BB1" s="272"/>
      <c r="BC1" s="272"/>
      <c r="BD1" s="156"/>
    </row>
    <row r="2" spans="1:56" ht="21" customHeight="1" x14ac:dyDescent="0.25">
      <c r="A2" s="331"/>
      <c r="B2" s="278"/>
      <c r="C2" s="278"/>
      <c r="D2" s="278"/>
      <c r="E2" s="278"/>
      <c r="F2" s="278"/>
      <c r="G2" s="332"/>
      <c r="H2" s="318" t="s">
        <v>17</v>
      </c>
      <c r="I2" s="280" t="s">
        <v>21</v>
      </c>
      <c r="J2" s="280" t="s">
        <v>22</v>
      </c>
      <c r="K2" s="280" t="s">
        <v>23</v>
      </c>
      <c r="L2" s="280" t="s">
        <v>24</v>
      </c>
      <c r="M2" s="320" t="s">
        <v>186</v>
      </c>
      <c r="N2" s="278" t="s">
        <v>21</v>
      </c>
      <c r="O2" s="278" t="s">
        <v>22</v>
      </c>
      <c r="P2" s="278" t="s">
        <v>23</v>
      </c>
      <c r="Q2" s="278" t="s">
        <v>24</v>
      </c>
      <c r="R2" s="167" t="s">
        <v>187</v>
      </c>
      <c r="S2" s="287"/>
      <c r="T2" s="287"/>
      <c r="U2" s="287"/>
      <c r="V2" s="287"/>
      <c r="W2" s="287"/>
      <c r="X2" s="338"/>
      <c r="Y2" s="318" t="s">
        <v>189</v>
      </c>
      <c r="Z2" s="280" t="s">
        <v>21</v>
      </c>
      <c r="AA2" s="280" t="s">
        <v>22</v>
      </c>
      <c r="AB2" s="280" t="s">
        <v>23</v>
      </c>
      <c r="AC2" s="280" t="s">
        <v>24</v>
      </c>
      <c r="AD2" s="324" t="s">
        <v>190</v>
      </c>
      <c r="AE2" s="280" t="s">
        <v>21</v>
      </c>
      <c r="AF2" s="280" t="s">
        <v>22</v>
      </c>
      <c r="AG2" s="280" t="s">
        <v>23</v>
      </c>
      <c r="AH2" s="280" t="s">
        <v>24</v>
      </c>
      <c r="AI2" s="330" t="s">
        <v>191</v>
      </c>
      <c r="AJ2" s="322" t="s">
        <v>185</v>
      </c>
      <c r="AK2" s="45"/>
      <c r="AL2" s="318" t="s">
        <v>192</v>
      </c>
      <c r="AM2" s="280" t="s">
        <v>21</v>
      </c>
      <c r="AN2" s="280" t="s">
        <v>22</v>
      </c>
      <c r="AO2" s="280" t="s">
        <v>23</v>
      </c>
      <c r="AP2" s="280" t="s">
        <v>24</v>
      </c>
      <c r="AQ2" s="320" t="s">
        <v>186</v>
      </c>
      <c r="AR2" s="280" t="s">
        <v>21</v>
      </c>
      <c r="AS2" s="280" t="s">
        <v>22</v>
      </c>
      <c r="AT2" s="280" t="s">
        <v>23</v>
      </c>
      <c r="AU2" s="280" t="s">
        <v>24</v>
      </c>
      <c r="AV2" s="328" t="s">
        <v>193</v>
      </c>
      <c r="AW2" s="322" t="s">
        <v>194</v>
      </c>
      <c r="AX2" s="318" t="s">
        <v>192</v>
      </c>
      <c r="AY2" s="280" t="s">
        <v>21</v>
      </c>
      <c r="AZ2" s="280" t="s">
        <v>22</v>
      </c>
      <c r="BA2" s="280" t="s">
        <v>23</v>
      </c>
      <c r="BB2" s="280" t="s">
        <v>24</v>
      </c>
      <c r="BC2" s="320" t="s">
        <v>186</v>
      </c>
      <c r="BD2" s="273" t="s">
        <v>195</v>
      </c>
    </row>
    <row r="3" spans="1:56" ht="15" customHeight="1" x14ac:dyDescent="0.25">
      <c r="A3" s="152"/>
      <c r="B3" s="334" t="s">
        <v>185</v>
      </c>
      <c r="C3" s="334"/>
      <c r="D3" s="334"/>
      <c r="E3" s="334"/>
      <c r="F3" s="334"/>
      <c r="G3" s="334"/>
      <c r="H3" s="333"/>
      <c r="I3" s="311"/>
      <c r="J3" s="311"/>
      <c r="K3" s="311"/>
      <c r="L3" s="311"/>
      <c r="M3" s="319"/>
      <c r="N3" s="312"/>
      <c r="O3" s="312"/>
      <c r="P3" s="312"/>
      <c r="Q3" s="312"/>
      <c r="R3" s="162"/>
      <c r="S3" s="255" t="s">
        <v>188</v>
      </c>
      <c r="T3" s="339"/>
      <c r="U3" s="339"/>
      <c r="V3" s="339"/>
      <c r="W3" s="339"/>
      <c r="X3" s="340"/>
      <c r="Y3" s="319"/>
      <c r="Z3" s="313"/>
      <c r="AA3" s="313"/>
      <c r="AB3" s="313"/>
      <c r="AC3" s="313"/>
      <c r="AD3" s="325"/>
      <c r="AE3" s="313"/>
      <c r="AF3" s="313"/>
      <c r="AG3" s="313"/>
      <c r="AH3" s="313"/>
      <c r="AI3" s="325"/>
      <c r="AJ3" s="323"/>
      <c r="AK3" s="160"/>
      <c r="AL3" s="319"/>
      <c r="AM3" s="313"/>
      <c r="AN3" s="313"/>
      <c r="AO3" s="313"/>
      <c r="AP3" s="313"/>
      <c r="AQ3" s="321"/>
      <c r="AR3" s="311"/>
      <c r="AS3" s="311"/>
      <c r="AT3" s="311"/>
      <c r="AU3" s="311"/>
      <c r="AV3" s="162"/>
      <c r="AW3" s="323"/>
      <c r="AX3" s="319"/>
      <c r="AY3" s="313"/>
      <c r="AZ3" s="311"/>
      <c r="BA3" s="311"/>
      <c r="BB3" s="314"/>
      <c r="BC3" s="321"/>
      <c r="BD3" s="317"/>
    </row>
    <row r="4" spans="1:56" ht="15" customHeight="1" x14ac:dyDescent="0.25">
      <c r="A4" s="207" t="s">
        <v>180</v>
      </c>
      <c r="B4" s="335" t="s">
        <v>21</v>
      </c>
      <c r="C4" s="335" t="s">
        <v>22</v>
      </c>
      <c r="D4" s="335" t="s">
        <v>64</v>
      </c>
      <c r="E4" s="335" t="s">
        <v>23</v>
      </c>
      <c r="F4" s="335" t="s">
        <v>24</v>
      </c>
      <c r="G4" s="336" t="s">
        <v>76</v>
      </c>
      <c r="H4" s="305"/>
      <c r="I4" s="306"/>
      <c r="J4" s="306"/>
      <c r="K4" s="306"/>
      <c r="L4" s="306"/>
      <c r="M4" s="305"/>
      <c r="N4" s="307"/>
      <c r="O4" s="307"/>
      <c r="P4" s="307"/>
      <c r="Q4" s="307"/>
      <c r="R4" s="304"/>
      <c r="S4" s="335" t="s">
        <v>21</v>
      </c>
      <c r="T4" s="335" t="s">
        <v>22</v>
      </c>
      <c r="U4" s="335" t="s">
        <v>64</v>
      </c>
      <c r="V4" s="335" t="s">
        <v>23</v>
      </c>
      <c r="W4" s="335" t="s">
        <v>24</v>
      </c>
      <c r="X4" s="336" t="s">
        <v>76</v>
      </c>
      <c r="Y4" s="305"/>
      <c r="Z4" s="308"/>
      <c r="AA4" s="308"/>
      <c r="AB4" s="308"/>
      <c r="AC4" s="308"/>
      <c r="AD4" s="309"/>
      <c r="AE4" s="308"/>
      <c r="AF4" s="308"/>
      <c r="AG4" s="308"/>
      <c r="AH4" s="308"/>
      <c r="AI4" s="309"/>
      <c r="AJ4" s="305"/>
      <c r="AK4" s="303" t="s">
        <v>26</v>
      </c>
      <c r="AL4" s="305"/>
      <c r="AM4" s="308"/>
      <c r="AN4" s="308"/>
      <c r="AO4" s="308"/>
      <c r="AP4" s="308"/>
      <c r="AQ4" s="310"/>
      <c r="AR4" s="306"/>
      <c r="AS4" s="306"/>
      <c r="AT4" s="306"/>
      <c r="AU4" s="306"/>
      <c r="AV4" s="304"/>
      <c r="AW4" s="305"/>
      <c r="AX4" s="305"/>
      <c r="AY4" s="308"/>
      <c r="AZ4" s="306"/>
      <c r="BA4" s="306"/>
      <c r="BB4" s="306"/>
      <c r="BC4" s="310"/>
      <c r="BD4" s="315"/>
    </row>
    <row r="5" spans="1:56" x14ac:dyDescent="0.25">
      <c r="A5" s="297" t="s">
        <v>27</v>
      </c>
      <c r="B5" s="281" t="s">
        <v>205</v>
      </c>
      <c r="C5" s="11">
        <v>1702</v>
      </c>
      <c r="D5" s="282" t="s">
        <v>206</v>
      </c>
      <c r="E5" s="282" t="s">
        <v>29</v>
      </c>
      <c r="F5" s="283" t="s">
        <v>56</v>
      </c>
      <c r="G5" s="286">
        <v>0.64308681672025725</v>
      </c>
      <c r="H5" s="286">
        <v>622</v>
      </c>
      <c r="I5" s="281"/>
      <c r="J5" s="282"/>
      <c r="K5" s="282"/>
      <c r="L5" s="283"/>
      <c r="M5" s="284">
        <v>0.10339016345984843</v>
      </c>
      <c r="N5" s="281"/>
      <c r="O5" s="282"/>
      <c r="P5" s="282"/>
      <c r="Q5" s="283"/>
      <c r="R5" s="284">
        <v>0.10339016345984843</v>
      </c>
      <c r="S5" s="281" t="s">
        <v>207</v>
      </c>
      <c r="T5" s="11">
        <v>1702</v>
      </c>
      <c r="U5" s="282" t="s">
        <v>208</v>
      </c>
      <c r="V5" s="282" t="s">
        <v>29</v>
      </c>
      <c r="W5" s="283" t="s">
        <v>56</v>
      </c>
      <c r="X5" s="286">
        <v>0.64308681672025725</v>
      </c>
      <c r="Y5" s="286">
        <v>104496</v>
      </c>
      <c r="Z5" s="281"/>
      <c r="AA5" s="282"/>
      <c r="AB5" s="282"/>
      <c r="AC5" s="283"/>
      <c r="AD5" s="284">
        <v>0.64595774000918693</v>
      </c>
      <c r="AE5" s="281"/>
      <c r="AF5" s="282"/>
      <c r="AG5" s="282"/>
      <c r="AH5" s="283"/>
      <c r="AI5" s="284">
        <v>0.64595774000918693</v>
      </c>
      <c r="AJ5" s="286">
        <v>4</v>
      </c>
      <c r="AK5" s="298"/>
      <c r="AL5" s="286">
        <v>104496</v>
      </c>
      <c r="AM5" s="281"/>
      <c r="AN5" s="282"/>
      <c r="AO5" s="282"/>
      <c r="AP5" s="283"/>
      <c r="AQ5" s="284">
        <v>3.8278977185729597E-2</v>
      </c>
      <c r="AR5" s="281"/>
      <c r="AS5" s="282"/>
      <c r="AT5" s="282"/>
      <c r="AU5" s="283"/>
      <c r="AV5" s="284">
        <v>3.8278977185729597E-2</v>
      </c>
      <c r="AW5" s="286">
        <v>675</v>
      </c>
      <c r="AX5" s="285">
        <v>104496</v>
      </c>
      <c r="AY5" s="281"/>
      <c r="AZ5" s="282"/>
      <c r="BA5" s="282"/>
      <c r="BB5" s="283"/>
      <c r="BC5" s="284">
        <v>6.4595774000918693</v>
      </c>
      <c r="BD5" s="284">
        <v>6.4595774000918693</v>
      </c>
    </row>
    <row r="6" spans="1:56" x14ac:dyDescent="0.25">
      <c r="A6" s="297" t="s">
        <v>28</v>
      </c>
      <c r="B6" s="281" t="s">
        <v>205</v>
      </c>
      <c r="C6" s="11">
        <v>1903</v>
      </c>
      <c r="D6" s="282" t="s">
        <v>206</v>
      </c>
      <c r="E6" s="282" t="s">
        <v>29</v>
      </c>
      <c r="F6" s="283" t="s">
        <v>56</v>
      </c>
      <c r="G6" s="286">
        <v>51</v>
      </c>
      <c r="H6" s="286">
        <v>5343</v>
      </c>
      <c r="I6" s="281" t="s">
        <v>197</v>
      </c>
      <c r="J6" s="282">
        <v>0</v>
      </c>
      <c r="K6" s="282" t="s">
        <v>29</v>
      </c>
      <c r="L6" s="283" t="s">
        <v>30</v>
      </c>
      <c r="M6" s="284">
        <v>0.95451993262212242</v>
      </c>
      <c r="N6" s="281" t="s">
        <v>198</v>
      </c>
      <c r="O6" s="282">
        <v>0</v>
      </c>
      <c r="P6" s="282" t="s">
        <v>29</v>
      </c>
      <c r="Q6" s="283" t="s">
        <v>30</v>
      </c>
      <c r="R6" s="284">
        <v>0.95451993262212242</v>
      </c>
      <c r="S6" s="281" t="s">
        <v>207</v>
      </c>
      <c r="T6" s="11">
        <v>1903</v>
      </c>
      <c r="U6" s="282" t="s">
        <v>208</v>
      </c>
      <c r="V6" s="282" t="s">
        <v>29</v>
      </c>
      <c r="W6" s="283" t="s">
        <v>56</v>
      </c>
      <c r="X6" s="286">
        <v>51</v>
      </c>
      <c r="Y6" s="286">
        <v>897624</v>
      </c>
      <c r="Z6" s="281" t="s">
        <v>199</v>
      </c>
      <c r="AA6" s="282">
        <v>0</v>
      </c>
      <c r="AB6" s="282" t="s">
        <v>29</v>
      </c>
      <c r="AC6" s="283" t="s">
        <v>30</v>
      </c>
      <c r="AD6" s="284">
        <v>0.85358680249191188</v>
      </c>
      <c r="AE6" s="281" t="s">
        <v>200</v>
      </c>
      <c r="AF6" s="282">
        <v>0</v>
      </c>
      <c r="AG6" s="282" t="s">
        <v>29</v>
      </c>
      <c r="AH6" s="283" t="s">
        <v>30</v>
      </c>
      <c r="AI6" s="284">
        <v>0.85358680249191188</v>
      </c>
      <c r="AJ6" s="286">
        <v>51</v>
      </c>
      <c r="AK6" s="298"/>
      <c r="AL6" s="286">
        <v>897624</v>
      </c>
      <c r="AM6" s="281" t="s">
        <v>201</v>
      </c>
      <c r="AN6" s="282">
        <v>0</v>
      </c>
      <c r="AO6" s="282" t="s">
        <v>29</v>
      </c>
      <c r="AP6" s="283" t="s">
        <v>30</v>
      </c>
      <c r="AQ6" s="284">
        <v>5.6816662656078716E-2</v>
      </c>
      <c r="AR6" s="281" t="s">
        <v>202</v>
      </c>
      <c r="AS6" s="282">
        <v>0</v>
      </c>
      <c r="AT6" s="282" t="s">
        <v>29</v>
      </c>
      <c r="AU6" s="283" t="s">
        <v>30</v>
      </c>
      <c r="AV6" s="284">
        <v>5.6816662656078716E-2</v>
      </c>
      <c r="AW6" s="286">
        <v>7662</v>
      </c>
      <c r="AX6" s="285">
        <v>897624</v>
      </c>
      <c r="AY6" s="281" t="s">
        <v>203</v>
      </c>
      <c r="AZ6" s="282">
        <v>0</v>
      </c>
      <c r="BA6" s="282" t="s">
        <v>29</v>
      </c>
      <c r="BB6" s="283" t="s">
        <v>30</v>
      </c>
      <c r="BC6" s="284">
        <v>8.5358680249191199</v>
      </c>
      <c r="BD6" s="284">
        <v>8.5358680249191199</v>
      </c>
    </row>
    <row r="7" spans="1:56" x14ac:dyDescent="0.25">
      <c r="A7" s="297" t="s">
        <v>36</v>
      </c>
      <c r="B7" s="281" t="s">
        <v>205</v>
      </c>
      <c r="C7" s="11">
        <v>2406</v>
      </c>
      <c r="D7" s="282" t="s">
        <v>206</v>
      </c>
      <c r="E7" s="282" t="s">
        <v>29</v>
      </c>
      <c r="F7" s="283" t="s">
        <v>56</v>
      </c>
      <c r="G7" s="286">
        <v>88</v>
      </c>
      <c r="H7" s="286">
        <v>8711</v>
      </c>
      <c r="I7" s="281" t="s">
        <v>197</v>
      </c>
      <c r="J7" s="282">
        <v>0</v>
      </c>
      <c r="K7" s="282" t="s">
        <v>29</v>
      </c>
      <c r="L7" s="283" t="s">
        <v>37</v>
      </c>
      <c r="M7" s="284">
        <v>1.0102169670531511</v>
      </c>
      <c r="N7" s="281" t="s">
        <v>198</v>
      </c>
      <c r="O7" s="282">
        <v>0</v>
      </c>
      <c r="P7" s="282" t="s">
        <v>29</v>
      </c>
      <c r="Q7" s="283" t="s">
        <v>37</v>
      </c>
      <c r="R7" s="284">
        <v>1.0102169670531511</v>
      </c>
      <c r="S7" s="281" t="s">
        <v>207</v>
      </c>
      <c r="T7" s="11">
        <v>2406</v>
      </c>
      <c r="U7" s="282" t="s">
        <v>208</v>
      </c>
      <c r="V7" s="282" t="s">
        <v>29</v>
      </c>
      <c r="W7" s="283" t="s">
        <v>56</v>
      </c>
      <c r="X7" s="286">
        <v>88</v>
      </c>
      <c r="Y7" s="286">
        <v>1463448</v>
      </c>
      <c r="Z7" s="281" t="s">
        <v>199</v>
      </c>
      <c r="AA7" s="282">
        <v>0</v>
      </c>
      <c r="AB7" s="282" t="s">
        <v>29</v>
      </c>
      <c r="AC7" s="283" t="s">
        <v>37</v>
      </c>
      <c r="AD7" s="284">
        <v>1.4431670957902158</v>
      </c>
      <c r="AE7" s="281" t="s">
        <v>200</v>
      </c>
      <c r="AF7" s="282">
        <v>0</v>
      </c>
      <c r="AG7" s="282" t="s">
        <v>29</v>
      </c>
      <c r="AH7" s="283" t="s">
        <v>37</v>
      </c>
      <c r="AI7" s="284">
        <v>1.4431670957902158</v>
      </c>
      <c r="AJ7" s="286">
        <v>88</v>
      </c>
      <c r="AK7" s="298"/>
      <c r="AL7" s="286">
        <v>1463448</v>
      </c>
      <c r="AM7" s="281" t="s">
        <v>201</v>
      </c>
      <c r="AN7" s="282">
        <v>0</v>
      </c>
      <c r="AO7" s="282" t="s">
        <v>29</v>
      </c>
      <c r="AP7" s="283" t="s">
        <v>37</v>
      </c>
      <c r="AQ7" s="284">
        <v>6.0131962324592329E-2</v>
      </c>
      <c r="AR7" s="281" t="s">
        <v>202</v>
      </c>
      <c r="AS7" s="282">
        <v>0</v>
      </c>
      <c r="AT7" s="282" t="s">
        <v>29</v>
      </c>
      <c r="AU7" s="283" t="s">
        <v>37</v>
      </c>
      <c r="AV7" s="284">
        <v>6.0131962324592329E-2</v>
      </c>
      <c r="AW7" s="286">
        <v>21120</v>
      </c>
      <c r="AX7" s="285">
        <v>1463448</v>
      </c>
      <c r="AY7" s="281" t="s">
        <v>203</v>
      </c>
      <c r="AZ7" s="282">
        <v>0</v>
      </c>
      <c r="BA7" s="282" t="s">
        <v>29</v>
      </c>
      <c r="BB7" s="283" t="s">
        <v>37</v>
      </c>
      <c r="BC7" s="284">
        <v>14.43167095790216</v>
      </c>
      <c r="BD7" s="284">
        <v>14.43167095790216</v>
      </c>
    </row>
    <row r="8" spans="1:56" x14ac:dyDescent="0.25">
      <c r="A8" s="297" t="s">
        <v>5</v>
      </c>
      <c r="B8" s="281" t="s">
        <v>205</v>
      </c>
      <c r="C8" s="11">
        <v>1701</v>
      </c>
      <c r="D8" s="282" t="s">
        <v>206</v>
      </c>
      <c r="E8" s="282" t="s">
        <v>29</v>
      </c>
      <c r="F8" s="283" t="s">
        <v>56</v>
      </c>
      <c r="G8" s="286">
        <v>14</v>
      </c>
      <c r="H8" s="286">
        <v>2516</v>
      </c>
      <c r="I8" s="281" t="s">
        <v>197</v>
      </c>
      <c r="J8" s="282">
        <v>0</v>
      </c>
      <c r="K8" s="282" t="s">
        <v>29</v>
      </c>
      <c r="L8" s="283" t="s">
        <v>38</v>
      </c>
      <c r="M8" s="284">
        <v>0.55643879173290933</v>
      </c>
      <c r="N8" s="281" t="s">
        <v>198</v>
      </c>
      <c r="O8" s="282">
        <v>0</v>
      </c>
      <c r="P8" s="282" t="s">
        <v>29</v>
      </c>
      <c r="Q8" s="283" t="s">
        <v>38</v>
      </c>
      <c r="R8" s="284">
        <v>0.55643879173290933</v>
      </c>
      <c r="S8" s="281" t="s">
        <v>207</v>
      </c>
      <c r="T8" s="11">
        <v>1701</v>
      </c>
      <c r="U8" s="282" t="s">
        <v>208</v>
      </c>
      <c r="V8" s="282" t="s">
        <v>29</v>
      </c>
      <c r="W8" s="283" t="s">
        <v>56</v>
      </c>
      <c r="X8" s="286">
        <v>14</v>
      </c>
      <c r="Y8" s="286">
        <v>422688</v>
      </c>
      <c r="Z8" s="281" t="s">
        <v>199</v>
      </c>
      <c r="AA8" s="282">
        <v>0</v>
      </c>
      <c r="AB8" s="282" t="s">
        <v>29</v>
      </c>
      <c r="AC8" s="283" t="s">
        <v>38</v>
      </c>
      <c r="AD8" s="284">
        <v>0.47561085244908774</v>
      </c>
      <c r="AE8" s="281" t="s">
        <v>200</v>
      </c>
      <c r="AF8" s="282">
        <v>0</v>
      </c>
      <c r="AG8" s="282" t="s">
        <v>29</v>
      </c>
      <c r="AH8" s="283" t="s">
        <v>38</v>
      </c>
      <c r="AI8" s="284">
        <v>0.47561085244908774</v>
      </c>
      <c r="AJ8" s="286">
        <v>14</v>
      </c>
      <c r="AK8" s="298"/>
      <c r="AL8" s="286">
        <v>422688</v>
      </c>
      <c r="AM8" s="281" t="s">
        <v>201</v>
      </c>
      <c r="AN8" s="282">
        <v>0</v>
      </c>
      <c r="AO8" s="282" t="s">
        <v>29</v>
      </c>
      <c r="AP8" s="283" t="s">
        <v>38</v>
      </c>
      <c r="AQ8" s="284">
        <v>3.3121356650768416E-2</v>
      </c>
      <c r="AR8" s="281" t="s">
        <v>202</v>
      </c>
      <c r="AS8" s="282">
        <v>0</v>
      </c>
      <c r="AT8" s="282" t="s">
        <v>29</v>
      </c>
      <c r="AU8" s="283" t="s">
        <v>38</v>
      </c>
      <c r="AV8" s="284">
        <v>3.3121356650768416E-2</v>
      </c>
      <c r="AW8" s="286">
        <v>2010.35</v>
      </c>
      <c r="AX8" s="285">
        <v>422688</v>
      </c>
      <c r="AY8" s="281" t="s">
        <v>203</v>
      </c>
      <c r="AZ8" s="282">
        <v>0</v>
      </c>
      <c r="BA8" s="282" t="s">
        <v>29</v>
      </c>
      <c r="BB8" s="283" t="s">
        <v>38</v>
      </c>
      <c r="BC8" s="284">
        <v>4.7561085244908776</v>
      </c>
      <c r="BD8" s="284">
        <v>4.7561085244908776</v>
      </c>
    </row>
    <row r="9" spans="1:56" x14ac:dyDescent="0.25">
      <c r="A9" s="297" t="s">
        <v>39</v>
      </c>
      <c r="B9" s="281" t="s">
        <v>205</v>
      </c>
      <c r="C9" s="11">
        <v>1606</v>
      </c>
      <c r="D9" s="282" t="s">
        <v>206</v>
      </c>
      <c r="E9" s="282" t="s">
        <v>29</v>
      </c>
      <c r="F9" s="283" t="s">
        <v>56</v>
      </c>
      <c r="G9" s="286">
        <v>26</v>
      </c>
      <c r="H9" s="286">
        <v>5480</v>
      </c>
      <c r="I9" s="281" t="s">
        <v>197</v>
      </c>
      <c r="J9" s="282">
        <v>0</v>
      </c>
      <c r="K9" s="282" t="s">
        <v>29</v>
      </c>
      <c r="L9" s="283" t="s">
        <v>38</v>
      </c>
      <c r="M9" s="284">
        <v>0.47445255474452552</v>
      </c>
      <c r="N9" s="281" t="s">
        <v>198</v>
      </c>
      <c r="O9" s="282">
        <v>0</v>
      </c>
      <c r="P9" s="282" t="s">
        <v>29</v>
      </c>
      <c r="Q9" s="283" t="s">
        <v>38</v>
      </c>
      <c r="R9" s="284">
        <v>0.47445255474452552</v>
      </c>
      <c r="S9" s="281" t="s">
        <v>207</v>
      </c>
      <c r="T9" s="11">
        <v>1606</v>
      </c>
      <c r="U9" s="282" t="s">
        <v>208</v>
      </c>
      <c r="V9" s="282" t="s">
        <v>29</v>
      </c>
      <c r="W9" s="283" t="s">
        <v>56</v>
      </c>
      <c r="X9" s="286">
        <v>26</v>
      </c>
      <c r="Y9" s="286">
        <v>422688</v>
      </c>
      <c r="Z9" s="281" t="s">
        <v>199</v>
      </c>
      <c r="AA9" s="282">
        <v>0</v>
      </c>
      <c r="AB9" s="282" t="s">
        <v>29</v>
      </c>
      <c r="AC9" s="283" t="s">
        <v>38</v>
      </c>
      <c r="AD9" s="284">
        <v>7.7598607010371717E-2</v>
      </c>
      <c r="AE9" s="281" t="s">
        <v>200</v>
      </c>
      <c r="AF9" s="282">
        <v>0</v>
      </c>
      <c r="AG9" s="282" t="s">
        <v>29</v>
      </c>
      <c r="AH9" s="283" t="s">
        <v>38</v>
      </c>
      <c r="AI9" s="284">
        <v>7.7598607010371717E-2</v>
      </c>
      <c r="AJ9" s="286">
        <v>26</v>
      </c>
      <c r="AK9" s="298"/>
      <c r="AL9" s="286">
        <v>422688</v>
      </c>
      <c r="AM9" s="281" t="s">
        <v>201</v>
      </c>
      <c r="AN9" s="282">
        <v>0</v>
      </c>
      <c r="AO9" s="282" t="s">
        <v>29</v>
      </c>
      <c r="AP9" s="283" t="s">
        <v>38</v>
      </c>
      <c r="AQ9" s="284">
        <v>6.151109092285563E-2</v>
      </c>
      <c r="AR9" s="281" t="s">
        <v>202</v>
      </c>
      <c r="AS9" s="282">
        <v>0</v>
      </c>
      <c r="AT9" s="282" t="s">
        <v>29</v>
      </c>
      <c r="AU9" s="283" t="s">
        <v>38</v>
      </c>
      <c r="AV9" s="284">
        <v>6.151109092285563E-2</v>
      </c>
      <c r="AW9" s="286">
        <v>328</v>
      </c>
      <c r="AX9" s="285">
        <v>422688</v>
      </c>
      <c r="AY9" s="281" t="s">
        <v>203</v>
      </c>
      <c r="AZ9" s="282">
        <v>0</v>
      </c>
      <c r="BA9" s="282" t="s">
        <v>29</v>
      </c>
      <c r="BB9" s="283" t="s">
        <v>38</v>
      </c>
      <c r="BC9" s="284">
        <v>0.77598607010371712</v>
      </c>
      <c r="BD9" s="284">
        <v>0.77598607010371712</v>
      </c>
    </row>
    <row r="10" spans="1:56" x14ac:dyDescent="0.25">
      <c r="A10" s="297" t="s">
        <v>40</v>
      </c>
      <c r="B10" s="281" t="s">
        <v>205</v>
      </c>
      <c r="C10" s="11">
        <v>5555</v>
      </c>
      <c r="D10" s="282" t="s">
        <v>206</v>
      </c>
      <c r="E10" s="282" t="s">
        <v>29</v>
      </c>
      <c r="F10" s="283" t="s">
        <v>56</v>
      </c>
      <c r="G10" s="286">
        <v>3</v>
      </c>
      <c r="H10" s="286">
        <v>1457</v>
      </c>
      <c r="I10" s="281" t="s">
        <v>196</v>
      </c>
      <c r="J10" s="282">
        <v>0</v>
      </c>
      <c r="K10" s="282" t="s">
        <v>29</v>
      </c>
      <c r="L10" s="283" t="s">
        <v>41</v>
      </c>
      <c r="M10" s="284">
        <v>0.20590253946465342</v>
      </c>
      <c r="N10" s="281" t="s">
        <v>200</v>
      </c>
      <c r="O10" s="282">
        <v>0</v>
      </c>
      <c r="P10" s="282" t="s">
        <v>29</v>
      </c>
      <c r="Q10" s="283" t="s">
        <v>41</v>
      </c>
      <c r="R10" s="284">
        <v>0.20590253946465342</v>
      </c>
      <c r="S10" s="281" t="s">
        <v>207</v>
      </c>
      <c r="T10" s="11">
        <v>5555</v>
      </c>
      <c r="U10" s="282" t="s">
        <v>208</v>
      </c>
      <c r="V10" s="282" t="s">
        <v>29</v>
      </c>
      <c r="W10" s="283" t="s">
        <v>56</v>
      </c>
      <c r="X10" s="286">
        <v>3</v>
      </c>
      <c r="Y10" s="286">
        <v>244776</v>
      </c>
      <c r="Z10" s="281" t="s">
        <v>198</v>
      </c>
      <c r="AA10" s="282">
        <v>0</v>
      </c>
      <c r="AB10" s="282" t="s">
        <v>29</v>
      </c>
      <c r="AC10" s="283" t="s">
        <v>41</v>
      </c>
      <c r="AD10" s="284">
        <v>0.29414648494950485</v>
      </c>
      <c r="AE10" s="281" t="s">
        <v>201</v>
      </c>
      <c r="AF10" s="282">
        <v>0</v>
      </c>
      <c r="AG10" s="282" t="s">
        <v>29</v>
      </c>
      <c r="AH10" s="283" t="s">
        <v>41</v>
      </c>
      <c r="AI10" s="284">
        <v>0.29414648494950485</v>
      </c>
      <c r="AJ10" s="286">
        <v>3</v>
      </c>
      <c r="AK10" s="298"/>
      <c r="AL10" s="286">
        <v>244776</v>
      </c>
      <c r="AM10" s="281" t="s">
        <v>202</v>
      </c>
      <c r="AN10" s="282">
        <v>0</v>
      </c>
      <c r="AO10" s="282" t="s">
        <v>29</v>
      </c>
      <c r="AP10" s="283" t="s">
        <v>41</v>
      </c>
      <c r="AQ10" s="284">
        <v>1.2256103539562703E-2</v>
      </c>
      <c r="AR10" s="281" t="s">
        <v>203</v>
      </c>
      <c r="AS10" s="282">
        <v>0</v>
      </c>
      <c r="AT10" s="282" t="s">
        <v>29</v>
      </c>
      <c r="AU10" s="283" t="s">
        <v>41</v>
      </c>
      <c r="AV10" s="284">
        <v>1.2256103539562703E-2</v>
      </c>
      <c r="AW10" s="286">
        <v>720</v>
      </c>
      <c r="AX10" s="285">
        <v>244776</v>
      </c>
      <c r="AY10" s="281" t="s">
        <v>204</v>
      </c>
      <c r="AZ10" s="282">
        <v>0</v>
      </c>
      <c r="BA10" s="282" t="s">
        <v>29</v>
      </c>
      <c r="BB10" s="283" t="s">
        <v>41</v>
      </c>
      <c r="BC10" s="284">
        <v>2.9414648494950484</v>
      </c>
      <c r="BD10" s="284">
        <v>2.9414648494950484</v>
      </c>
    </row>
    <row r="11" spans="1:56" x14ac:dyDescent="0.25">
      <c r="A11" s="297" t="s">
        <v>43</v>
      </c>
      <c r="B11" s="281" t="s">
        <v>205</v>
      </c>
      <c r="C11" s="11">
        <v>2104</v>
      </c>
      <c r="D11" s="282" t="s">
        <v>206</v>
      </c>
      <c r="E11" s="282" t="s">
        <v>29</v>
      </c>
      <c r="F11" s="283" t="s">
        <v>56</v>
      </c>
      <c r="G11" s="286">
        <v>4</v>
      </c>
      <c r="H11" s="286">
        <v>2756</v>
      </c>
      <c r="I11" s="281" t="s">
        <v>197</v>
      </c>
      <c r="J11" s="282">
        <v>0</v>
      </c>
      <c r="K11" s="282" t="s">
        <v>29</v>
      </c>
      <c r="L11" s="283" t="s">
        <v>41</v>
      </c>
      <c r="M11" s="284">
        <v>0.14513788098693758</v>
      </c>
      <c r="N11" s="281" t="s">
        <v>198</v>
      </c>
      <c r="O11" s="282">
        <v>0</v>
      </c>
      <c r="P11" s="282" t="s">
        <v>29</v>
      </c>
      <c r="Q11" s="283" t="s">
        <v>41</v>
      </c>
      <c r="R11" s="284">
        <v>0.14513788098693758</v>
      </c>
      <c r="S11" s="281" t="s">
        <v>207</v>
      </c>
      <c r="T11" s="11">
        <v>2104</v>
      </c>
      <c r="U11" s="282" t="s">
        <v>208</v>
      </c>
      <c r="V11" s="282" t="s">
        <v>29</v>
      </c>
      <c r="W11" s="283" t="s">
        <v>56</v>
      </c>
      <c r="X11" s="286">
        <v>4</v>
      </c>
      <c r="Y11" s="286">
        <v>463008</v>
      </c>
      <c r="Z11" s="281" t="s">
        <v>199</v>
      </c>
      <c r="AA11" s="282">
        <v>0</v>
      </c>
      <c r="AB11" s="282" t="s">
        <v>29</v>
      </c>
      <c r="AC11" s="283" t="s">
        <v>41</v>
      </c>
      <c r="AD11" s="284">
        <v>0.18833367889971664</v>
      </c>
      <c r="AE11" s="281" t="s">
        <v>200</v>
      </c>
      <c r="AF11" s="282">
        <v>0</v>
      </c>
      <c r="AG11" s="282" t="s">
        <v>29</v>
      </c>
      <c r="AH11" s="283" t="s">
        <v>41</v>
      </c>
      <c r="AI11" s="284">
        <v>0.18833367889971664</v>
      </c>
      <c r="AJ11" s="286">
        <v>4</v>
      </c>
      <c r="AK11" s="298"/>
      <c r="AL11" s="286">
        <v>463008</v>
      </c>
      <c r="AM11" s="281" t="s">
        <v>201</v>
      </c>
      <c r="AN11" s="282">
        <v>0</v>
      </c>
      <c r="AO11" s="282" t="s">
        <v>29</v>
      </c>
      <c r="AP11" s="283" t="s">
        <v>41</v>
      </c>
      <c r="AQ11" s="284">
        <v>8.6391595825558096E-3</v>
      </c>
      <c r="AR11" s="281" t="s">
        <v>202</v>
      </c>
      <c r="AS11" s="282">
        <v>0</v>
      </c>
      <c r="AT11" s="282" t="s">
        <v>29</v>
      </c>
      <c r="AU11" s="283" t="s">
        <v>41</v>
      </c>
      <c r="AV11" s="284">
        <v>8.6391595825558096E-3</v>
      </c>
      <c r="AW11" s="286">
        <v>872</v>
      </c>
      <c r="AX11" s="285">
        <v>463008</v>
      </c>
      <c r="AY11" s="281" t="s">
        <v>203</v>
      </c>
      <c r="AZ11" s="282">
        <v>0</v>
      </c>
      <c r="BA11" s="282" t="s">
        <v>29</v>
      </c>
      <c r="BB11" s="283" t="s">
        <v>41</v>
      </c>
      <c r="BC11" s="284">
        <v>1.8833367889971664</v>
      </c>
      <c r="BD11" s="284">
        <v>1.8833367889971664</v>
      </c>
    </row>
    <row r="12" spans="1:56" x14ac:dyDescent="0.25">
      <c r="A12" s="297" t="s">
        <v>44</v>
      </c>
      <c r="B12" s="281" t="s">
        <v>205</v>
      </c>
      <c r="C12" s="1">
        <v>1704</v>
      </c>
      <c r="D12" s="282" t="s">
        <v>206</v>
      </c>
      <c r="E12" s="282" t="s">
        <v>29</v>
      </c>
      <c r="F12" s="283" t="s">
        <v>56</v>
      </c>
      <c r="G12" s="286">
        <v>0</v>
      </c>
      <c r="H12" s="286">
        <v>0</v>
      </c>
      <c r="I12" s="281" t="s">
        <v>196</v>
      </c>
      <c r="J12" s="282">
        <v>0</v>
      </c>
      <c r="K12" s="282" t="s">
        <v>29</v>
      </c>
      <c r="L12" s="283" t="s">
        <v>45</v>
      </c>
      <c r="M12" s="284" t="e">
        <v>#DIV/0!</v>
      </c>
      <c r="N12" s="281"/>
      <c r="O12" s="282"/>
      <c r="P12" s="282"/>
      <c r="Q12" s="283"/>
      <c r="R12" s="284" t="e">
        <v>#DIV/0!</v>
      </c>
      <c r="S12" s="281" t="s">
        <v>207</v>
      </c>
      <c r="T12" s="1">
        <v>1704</v>
      </c>
      <c r="U12" s="282" t="s">
        <v>208</v>
      </c>
      <c r="V12" s="282" t="s">
        <v>29</v>
      </c>
      <c r="W12" s="283" t="s">
        <v>56</v>
      </c>
      <c r="X12" s="286">
        <v>0</v>
      </c>
      <c r="Y12" s="286">
        <v>0</v>
      </c>
      <c r="Z12" s="281" t="s">
        <v>198</v>
      </c>
      <c r="AA12" s="282">
        <v>0</v>
      </c>
      <c r="AB12" s="282" t="s">
        <v>29</v>
      </c>
      <c r="AC12" s="283" t="s">
        <v>45</v>
      </c>
      <c r="AD12" s="284" t="e">
        <v>#DIV/0!</v>
      </c>
      <c r="AE12" s="281"/>
      <c r="AF12" s="282"/>
      <c r="AG12" s="282"/>
      <c r="AH12" s="283"/>
      <c r="AI12" s="284" t="e">
        <v>#DIV/0!</v>
      </c>
      <c r="AJ12" s="286">
        <v>0</v>
      </c>
      <c r="AK12" s="298"/>
      <c r="AL12" s="286">
        <v>0</v>
      </c>
      <c r="AM12" s="281" t="s">
        <v>202</v>
      </c>
      <c r="AN12" s="282">
        <v>0</v>
      </c>
      <c r="AO12" s="282" t="s">
        <v>29</v>
      </c>
      <c r="AP12" s="283" t="s">
        <v>45</v>
      </c>
      <c r="AQ12" s="284" t="e">
        <v>#DIV/0!</v>
      </c>
      <c r="AR12" s="281"/>
      <c r="AS12" s="282"/>
      <c r="AT12" s="282"/>
      <c r="AU12" s="283"/>
      <c r="AV12" s="284" t="e">
        <v>#DIV/0!</v>
      </c>
      <c r="AW12" s="286">
        <v>0</v>
      </c>
      <c r="AX12" s="285">
        <v>0</v>
      </c>
      <c r="AY12" s="281" t="s">
        <v>204</v>
      </c>
      <c r="AZ12" s="282">
        <v>0</v>
      </c>
      <c r="BA12" s="282" t="s">
        <v>29</v>
      </c>
      <c r="BB12" s="283" t="s">
        <v>45</v>
      </c>
      <c r="BC12" s="284" t="e">
        <v>#DIV/0!</v>
      </c>
      <c r="BD12" s="284" t="e">
        <v>#DIV/0!</v>
      </c>
    </row>
    <row r="13" spans="1:56" x14ac:dyDescent="0.25">
      <c r="A13" s="297" t="s">
        <v>46</v>
      </c>
      <c r="B13" s="281" t="s">
        <v>205</v>
      </c>
      <c r="C13" s="57" t="s">
        <v>61</v>
      </c>
      <c r="D13" s="282" t="s">
        <v>206</v>
      </c>
      <c r="E13" s="282" t="s">
        <v>29</v>
      </c>
      <c r="F13" s="283" t="s">
        <v>56</v>
      </c>
      <c r="G13" s="286">
        <v>87</v>
      </c>
      <c r="H13" s="286">
        <v>14800</v>
      </c>
      <c r="I13" s="281"/>
      <c r="J13" s="282"/>
      <c r="K13" s="282"/>
      <c r="L13" s="283"/>
      <c r="M13" s="284">
        <v>0.58783783783783783</v>
      </c>
      <c r="N13" s="281"/>
      <c r="O13" s="282"/>
      <c r="P13" s="282"/>
      <c r="Q13" s="283"/>
      <c r="R13" s="284">
        <v>0.58783783783783783</v>
      </c>
      <c r="S13" s="281" t="s">
        <v>207</v>
      </c>
      <c r="T13" s="57" t="s">
        <v>61</v>
      </c>
      <c r="U13" s="282" t="s">
        <v>208</v>
      </c>
      <c r="V13" s="282" t="s">
        <v>29</v>
      </c>
      <c r="W13" s="283" t="s">
        <v>56</v>
      </c>
      <c r="X13" s="286">
        <v>87</v>
      </c>
      <c r="Y13" s="286">
        <v>2486400</v>
      </c>
      <c r="Z13" s="281"/>
      <c r="AA13" s="282"/>
      <c r="AB13" s="282"/>
      <c r="AC13" s="283"/>
      <c r="AD13" s="284">
        <v>0.53567406692406694</v>
      </c>
      <c r="AE13" s="281"/>
      <c r="AF13" s="282"/>
      <c r="AG13" s="282"/>
      <c r="AH13" s="283"/>
      <c r="AI13" s="284">
        <v>0.53567406692406694</v>
      </c>
      <c r="AJ13" s="286">
        <v>87</v>
      </c>
      <c r="AK13" s="298"/>
      <c r="AL13" s="286">
        <v>2486400</v>
      </c>
      <c r="AM13" s="281"/>
      <c r="AN13" s="282"/>
      <c r="AO13" s="282"/>
      <c r="AP13" s="283"/>
      <c r="AQ13" s="284">
        <v>3.499034749034749E-2</v>
      </c>
      <c r="AR13" s="281"/>
      <c r="AS13" s="282"/>
      <c r="AT13" s="282"/>
      <c r="AU13" s="283"/>
      <c r="AV13" s="284">
        <v>3.499034749034749E-2</v>
      </c>
      <c r="AW13" s="286">
        <v>13319</v>
      </c>
      <c r="AX13" s="285">
        <v>2486400</v>
      </c>
      <c r="AY13" s="281"/>
      <c r="AZ13" s="282"/>
      <c r="BA13" s="282"/>
      <c r="BB13" s="283"/>
      <c r="BC13" s="284">
        <v>5.3567406692406694</v>
      </c>
      <c r="BD13" s="284">
        <v>5.3567406692406694</v>
      </c>
    </row>
    <row r="14" spans="1:56" x14ac:dyDescent="0.25">
      <c r="A14" s="297" t="s">
        <v>47</v>
      </c>
      <c r="B14" s="281" t="s">
        <v>205</v>
      </c>
      <c r="C14" s="1">
        <v>2404</v>
      </c>
      <c r="D14" s="282" t="s">
        <v>206</v>
      </c>
      <c r="E14" s="282" t="s">
        <v>29</v>
      </c>
      <c r="F14" s="283" t="s">
        <v>56</v>
      </c>
      <c r="G14" s="286">
        <v>1</v>
      </c>
      <c r="H14" s="286">
        <v>1303</v>
      </c>
      <c r="I14" s="281"/>
      <c r="J14" s="282"/>
      <c r="K14" s="282"/>
      <c r="L14" s="283"/>
      <c r="M14" s="284">
        <v>7.6745970836531077E-2</v>
      </c>
      <c r="N14" s="281"/>
      <c r="O14" s="282"/>
      <c r="P14" s="282"/>
      <c r="Q14" s="283"/>
      <c r="R14" s="284">
        <v>7.6745970836531077E-2</v>
      </c>
      <c r="S14" s="281" t="s">
        <v>207</v>
      </c>
      <c r="T14" s="1">
        <v>2404</v>
      </c>
      <c r="U14" s="282" t="s">
        <v>208</v>
      </c>
      <c r="V14" s="282" t="s">
        <v>29</v>
      </c>
      <c r="W14" s="283" t="s">
        <v>56</v>
      </c>
      <c r="X14" s="286">
        <v>1</v>
      </c>
      <c r="Y14" s="286">
        <v>218904</v>
      </c>
      <c r="Z14" s="281"/>
      <c r="AA14" s="282"/>
      <c r="AB14" s="282"/>
      <c r="AC14" s="283"/>
      <c r="AD14" s="284">
        <v>5.4818550597522199E-2</v>
      </c>
      <c r="AE14" s="281"/>
      <c r="AF14" s="282"/>
      <c r="AG14" s="282"/>
      <c r="AH14" s="283"/>
      <c r="AI14" s="284">
        <v>5.4818550597522199E-2</v>
      </c>
      <c r="AJ14" s="286">
        <v>1</v>
      </c>
      <c r="AK14" s="298"/>
      <c r="AL14" s="286">
        <v>218904</v>
      </c>
      <c r="AM14" s="281"/>
      <c r="AN14" s="282"/>
      <c r="AO14" s="282"/>
      <c r="AP14" s="283"/>
      <c r="AQ14" s="284">
        <v>4.5682125497935166E-3</v>
      </c>
      <c r="AR14" s="281"/>
      <c r="AS14" s="282"/>
      <c r="AT14" s="282"/>
      <c r="AU14" s="283"/>
      <c r="AV14" s="284">
        <v>4.5682125497935166E-3</v>
      </c>
      <c r="AW14" s="286">
        <v>120</v>
      </c>
      <c r="AX14" s="285">
        <v>218904</v>
      </c>
      <c r="AY14" s="281"/>
      <c r="AZ14" s="282"/>
      <c r="BA14" s="282"/>
      <c r="BB14" s="283"/>
      <c r="BC14" s="284">
        <v>0.54818550597522198</v>
      </c>
      <c r="BD14" s="284">
        <v>0.54818550597522198</v>
      </c>
    </row>
    <row r="15" spans="1:56" x14ac:dyDescent="0.25">
      <c r="A15" s="297" t="s">
        <v>50</v>
      </c>
      <c r="B15" s="281" t="s">
        <v>205</v>
      </c>
      <c r="C15" s="1">
        <v>205</v>
      </c>
      <c r="D15" s="282" t="s">
        <v>206</v>
      </c>
      <c r="E15" s="282" t="s">
        <v>29</v>
      </c>
      <c r="F15" s="283" t="s">
        <v>56</v>
      </c>
      <c r="G15" s="286">
        <v>0</v>
      </c>
      <c r="H15" s="286">
        <v>3862</v>
      </c>
      <c r="I15" s="281" t="s">
        <v>197</v>
      </c>
      <c r="J15" s="282">
        <v>0</v>
      </c>
      <c r="K15" s="282" t="s">
        <v>29</v>
      </c>
      <c r="L15" s="283" t="s">
        <v>45</v>
      </c>
      <c r="M15" s="284">
        <v>0</v>
      </c>
      <c r="N15" s="281" t="s">
        <v>198</v>
      </c>
      <c r="O15" s="282">
        <v>0</v>
      </c>
      <c r="P15" s="282" t="s">
        <v>29</v>
      </c>
      <c r="Q15" s="283" t="s">
        <v>45</v>
      </c>
      <c r="R15" s="284">
        <v>0</v>
      </c>
      <c r="S15" s="281" t="s">
        <v>207</v>
      </c>
      <c r="T15" s="1">
        <v>205</v>
      </c>
      <c r="U15" s="282" t="s">
        <v>208</v>
      </c>
      <c r="V15" s="282" t="s">
        <v>29</v>
      </c>
      <c r="W15" s="283" t="s">
        <v>56</v>
      </c>
      <c r="X15" s="286">
        <v>0</v>
      </c>
      <c r="Y15" s="286">
        <v>648816</v>
      </c>
      <c r="Z15" s="281" t="s">
        <v>199</v>
      </c>
      <c r="AA15" s="282">
        <v>0</v>
      </c>
      <c r="AB15" s="282" t="s">
        <v>29</v>
      </c>
      <c r="AC15" s="283" t="s">
        <v>45</v>
      </c>
      <c r="AD15" s="284">
        <v>0</v>
      </c>
      <c r="AE15" s="281" t="s">
        <v>200</v>
      </c>
      <c r="AF15" s="282">
        <v>0</v>
      </c>
      <c r="AG15" s="282" t="s">
        <v>29</v>
      </c>
      <c r="AH15" s="283" t="s">
        <v>45</v>
      </c>
      <c r="AI15" s="284">
        <v>0</v>
      </c>
      <c r="AJ15" s="286">
        <v>24</v>
      </c>
      <c r="AK15" s="298"/>
      <c r="AL15" s="286">
        <v>648816</v>
      </c>
      <c r="AM15" s="281" t="s">
        <v>201</v>
      </c>
      <c r="AN15" s="282">
        <v>0</v>
      </c>
      <c r="AO15" s="282" t="s">
        <v>29</v>
      </c>
      <c r="AP15" s="283" t="s">
        <v>45</v>
      </c>
      <c r="AQ15" s="284">
        <v>3.6990456462232743E-2</v>
      </c>
      <c r="AR15" s="281" t="s">
        <v>202</v>
      </c>
      <c r="AS15" s="282">
        <v>0</v>
      </c>
      <c r="AT15" s="282" t="s">
        <v>29</v>
      </c>
      <c r="AU15" s="283" t="s">
        <v>45</v>
      </c>
      <c r="AV15" s="284">
        <v>3.6990456462232743E-2</v>
      </c>
      <c r="AW15" s="286">
        <v>25845</v>
      </c>
      <c r="AX15" s="285">
        <v>648816</v>
      </c>
      <c r="AY15" s="281" t="s">
        <v>203</v>
      </c>
      <c r="AZ15" s="282">
        <v>0</v>
      </c>
      <c r="BA15" s="282" t="s">
        <v>29</v>
      </c>
      <c r="BB15" s="283" t="s">
        <v>45</v>
      </c>
      <c r="BC15" s="284">
        <v>39.834097802766884</v>
      </c>
      <c r="BD15" s="284">
        <v>39.834097802766884</v>
      </c>
    </row>
    <row r="16" spans="1:56" x14ac:dyDescent="0.25">
      <c r="A16" s="297" t="s">
        <v>51</v>
      </c>
      <c r="B16" s="281" t="s">
        <v>205</v>
      </c>
      <c r="C16" s="1">
        <v>2009</v>
      </c>
      <c r="D16" s="282" t="s">
        <v>206</v>
      </c>
      <c r="E16" s="282" t="s">
        <v>29</v>
      </c>
      <c r="F16" s="283" t="s">
        <v>56</v>
      </c>
      <c r="G16" s="294">
        <v>55</v>
      </c>
      <c r="H16" s="294">
        <v>4960</v>
      </c>
      <c r="I16" s="293" t="s">
        <v>197</v>
      </c>
      <c r="J16" s="290">
        <v>0</v>
      </c>
      <c r="K16" s="290" t="s">
        <v>29</v>
      </c>
      <c r="L16" s="291" t="s">
        <v>52</v>
      </c>
      <c r="M16" s="295">
        <v>1.1088709677419355</v>
      </c>
      <c r="N16" s="293" t="s">
        <v>198</v>
      </c>
      <c r="O16" s="290">
        <v>0</v>
      </c>
      <c r="P16" s="290" t="s">
        <v>29</v>
      </c>
      <c r="Q16" s="291" t="s">
        <v>52</v>
      </c>
      <c r="R16" s="295">
        <v>1.1088709677419355</v>
      </c>
      <c r="S16" s="281" t="s">
        <v>207</v>
      </c>
      <c r="T16" s="1">
        <v>2009</v>
      </c>
      <c r="U16" s="282" t="s">
        <v>208</v>
      </c>
      <c r="V16" s="282" t="s">
        <v>29</v>
      </c>
      <c r="W16" s="283" t="s">
        <v>56</v>
      </c>
      <c r="X16" s="294">
        <v>55</v>
      </c>
      <c r="Y16" s="286">
        <v>833280</v>
      </c>
      <c r="Z16" s="293" t="s">
        <v>199</v>
      </c>
      <c r="AA16" s="290">
        <v>0</v>
      </c>
      <c r="AB16" s="290" t="s">
        <v>29</v>
      </c>
      <c r="AC16" s="291" t="s">
        <v>52</v>
      </c>
      <c r="AD16" s="295">
        <v>0.89402961789554536</v>
      </c>
      <c r="AE16" s="293" t="s">
        <v>200</v>
      </c>
      <c r="AF16" s="290">
        <v>0</v>
      </c>
      <c r="AG16" s="290" t="s">
        <v>29</v>
      </c>
      <c r="AH16" s="291" t="s">
        <v>52</v>
      </c>
      <c r="AI16" s="284">
        <v>0.89402961789554536</v>
      </c>
      <c r="AJ16" s="294">
        <v>55</v>
      </c>
      <c r="AK16" s="299"/>
      <c r="AL16" s="294">
        <v>833280</v>
      </c>
      <c r="AM16" s="293" t="s">
        <v>201</v>
      </c>
      <c r="AN16" s="290">
        <v>0</v>
      </c>
      <c r="AO16" s="290" t="s">
        <v>29</v>
      </c>
      <c r="AP16" s="291" t="s">
        <v>52</v>
      </c>
      <c r="AQ16" s="295">
        <v>6.6004224270353309E-2</v>
      </c>
      <c r="AR16" s="293" t="s">
        <v>202</v>
      </c>
      <c r="AS16" s="290">
        <v>0</v>
      </c>
      <c r="AT16" s="290" t="s">
        <v>29</v>
      </c>
      <c r="AU16" s="291" t="s">
        <v>52</v>
      </c>
      <c r="AV16" s="295">
        <v>6.6004224270353309E-2</v>
      </c>
      <c r="AW16" s="294">
        <v>7449.77</v>
      </c>
      <c r="AX16" s="292">
        <v>833280</v>
      </c>
      <c r="AY16" s="293" t="s">
        <v>203</v>
      </c>
      <c r="AZ16" s="290">
        <v>0</v>
      </c>
      <c r="BA16" s="290" t="s">
        <v>29</v>
      </c>
      <c r="BB16" s="291" t="s">
        <v>52</v>
      </c>
      <c r="BC16" s="295">
        <v>8.9402961789554531</v>
      </c>
      <c r="BD16" s="295">
        <v>8.9402961789554531</v>
      </c>
    </row>
    <row r="17" spans="1:56" x14ac:dyDescent="0.25">
      <c r="A17" s="316" t="s">
        <v>14</v>
      </c>
      <c r="B17" s="281" t="s">
        <v>205</v>
      </c>
      <c r="C17" s="1">
        <v>2001</v>
      </c>
      <c r="D17" s="282" t="s">
        <v>206</v>
      </c>
      <c r="E17" s="282" t="s">
        <v>29</v>
      </c>
      <c r="F17" s="283" t="s">
        <v>56</v>
      </c>
      <c r="G17" s="294">
        <v>0</v>
      </c>
      <c r="H17" s="294">
        <v>14296</v>
      </c>
      <c r="I17" s="293" t="s">
        <v>196</v>
      </c>
      <c r="J17" s="290">
        <v>0</v>
      </c>
      <c r="K17" s="290" t="s">
        <v>29</v>
      </c>
      <c r="L17" s="291" t="s">
        <v>53</v>
      </c>
      <c r="M17" s="295">
        <v>0</v>
      </c>
      <c r="N17" s="293" t="s">
        <v>200</v>
      </c>
      <c r="O17" s="290">
        <v>0</v>
      </c>
      <c r="P17" s="290" t="s">
        <v>29</v>
      </c>
      <c r="Q17" s="291" t="s">
        <v>53</v>
      </c>
      <c r="R17" s="295">
        <v>0</v>
      </c>
      <c r="S17" s="281" t="s">
        <v>207</v>
      </c>
      <c r="T17" s="1">
        <v>2001</v>
      </c>
      <c r="U17" s="282" t="s">
        <v>208</v>
      </c>
      <c r="V17" s="282" t="s">
        <v>29</v>
      </c>
      <c r="W17" s="283" t="s">
        <v>56</v>
      </c>
      <c r="X17" s="294">
        <v>0</v>
      </c>
      <c r="Y17" s="286">
        <v>2401728</v>
      </c>
      <c r="Z17" s="293" t="s">
        <v>198</v>
      </c>
      <c r="AA17" s="290">
        <v>0</v>
      </c>
      <c r="AB17" s="290" t="s">
        <v>29</v>
      </c>
      <c r="AC17" s="291" t="s">
        <v>53</v>
      </c>
      <c r="AD17" s="295">
        <v>0</v>
      </c>
      <c r="AE17" s="293" t="s">
        <v>201</v>
      </c>
      <c r="AF17" s="290">
        <v>0</v>
      </c>
      <c r="AG17" s="290" t="s">
        <v>29</v>
      </c>
      <c r="AH17" s="291" t="s">
        <v>53</v>
      </c>
      <c r="AI17" s="284">
        <v>0</v>
      </c>
      <c r="AJ17" s="294">
        <v>0</v>
      </c>
      <c r="AK17" s="299"/>
      <c r="AL17" s="294">
        <v>2401728</v>
      </c>
      <c r="AM17" s="293" t="s">
        <v>202</v>
      </c>
      <c r="AN17" s="290">
        <v>0</v>
      </c>
      <c r="AO17" s="290" t="s">
        <v>29</v>
      </c>
      <c r="AP17" s="291" t="s">
        <v>53</v>
      </c>
      <c r="AQ17" s="295">
        <v>0</v>
      </c>
      <c r="AR17" s="293" t="s">
        <v>203</v>
      </c>
      <c r="AS17" s="290">
        <v>0</v>
      </c>
      <c r="AT17" s="290" t="s">
        <v>29</v>
      </c>
      <c r="AU17" s="291" t="s">
        <v>53</v>
      </c>
      <c r="AV17" s="295">
        <v>0</v>
      </c>
      <c r="AW17" s="294">
        <v>0</v>
      </c>
      <c r="AX17" s="292">
        <v>2401728</v>
      </c>
      <c r="AY17" s="293" t="s">
        <v>204</v>
      </c>
      <c r="AZ17" s="290">
        <v>0</v>
      </c>
      <c r="BA17" s="290" t="s">
        <v>29</v>
      </c>
      <c r="BB17" s="291" t="s">
        <v>53</v>
      </c>
      <c r="BC17" s="295">
        <v>0</v>
      </c>
      <c r="BD17" s="295">
        <v>0</v>
      </c>
    </row>
    <row r="18" spans="1:56" x14ac:dyDescent="0.25">
      <c r="A18" s="302" t="s">
        <v>25</v>
      </c>
      <c r="B18" s="300"/>
      <c r="C18" s="300"/>
      <c r="D18" s="300"/>
      <c r="E18" s="300"/>
      <c r="F18" s="300"/>
      <c r="G18" s="301">
        <v>329.64308681672026</v>
      </c>
      <c r="H18" s="301">
        <v>66106</v>
      </c>
      <c r="I18" s="300"/>
      <c r="J18" s="300"/>
      <c r="K18" s="300"/>
      <c r="L18" s="300"/>
      <c r="M18" s="296">
        <v>0.49865834692270028</v>
      </c>
      <c r="N18" s="300"/>
      <c r="O18" s="300"/>
      <c r="P18" s="300"/>
      <c r="Q18" s="300"/>
      <c r="R18" s="296">
        <v>0.49865834692270028</v>
      </c>
      <c r="S18" s="296"/>
      <c r="T18" s="296"/>
      <c r="U18" s="296"/>
      <c r="V18" s="296"/>
      <c r="W18" s="296"/>
      <c r="X18" s="301">
        <v>54276.119999999995</v>
      </c>
      <c r="Y18" s="301">
        <v>10607856</v>
      </c>
      <c r="Z18" s="300"/>
      <c r="AA18" s="300"/>
      <c r="AB18" s="300"/>
      <c r="AC18" s="300"/>
      <c r="AD18" s="296">
        <v>0.5116596605383783</v>
      </c>
      <c r="AE18" s="296" t="e">
        <v>#DIV/0!</v>
      </c>
      <c r="AF18" s="296" t="e">
        <v>#DIV/0!</v>
      </c>
      <c r="AG18" s="296" t="e">
        <v>#DIV/0!</v>
      </c>
      <c r="AH18" s="296" t="e">
        <v>#DIV/0!</v>
      </c>
      <c r="AI18" s="296">
        <v>0.5116596605383783</v>
      </c>
      <c r="AJ18" s="301">
        <v>357</v>
      </c>
      <c r="AK18" s="300"/>
      <c r="AL18" s="301">
        <v>10607856</v>
      </c>
      <c r="AM18" s="300"/>
      <c r="AN18" s="300"/>
      <c r="AO18" s="300"/>
      <c r="AP18" s="300"/>
      <c r="AQ18" s="296">
        <v>3.3654302999588229E-2</v>
      </c>
      <c r="AR18" s="300"/>
      <c r="AS18" s="300"/>
      <c r="AT18" s="300"/>
      <c r="AU18" s="300"/>
      <c r="AV18" s="296">
        <v>3.3654302999588229E-2</v>
      </c>
      <c r="AW18" s="301">
        <v>80121.12000000001</v>
      </c>
      <c r="AX18" s="301">
        <v>10607856</v>
      </c>
      <c r="AY18" s="300"/>
      <c r="AZ18" s="300"/>
      <c r="BA18" s="300"/>
      <c r="BB18" s="300"/>
      <c r="BC18" s="296">
        <v>7.5529984569926301</v>
      </c>
      <c r="BD18" s="296">
        <v>7.5529984569926301</v>
      </c>
    </row>
    <row r="19" spans="1:56" x14ac:dyDescent="0.25">
      <c r="A19" s="288" t="s">
        <v>54</v>
      </c>
      <c r="B19" s="28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89"/>
      <c r="N19" s="289"/>
      <c r="O19" s="289"/>
      <c r="P19" s="289"/>
      <c r="Q19" s="289"/>
      <c r="R19" s="289"/>
      <c r="S19" s="289"/>
      <c r="T19" s="289"/>
      <c r="U19" s="289"/>
      <c r="V19" s="289"/>
      <c r="W19" s="289"/>
      <c r="X19" s="289"/>
      <c r="Y19" s="289"/>
      <c r="Z19" s="289"/>
      <c r="AA19" s="289"/>
      <c r="AB19" s="289"/>
      <c r="AC19" s="289"/>
      <c r="AD19" s="289"/>
      <c r="AE19" s="289"/>
      <c r="AF19" s="289"/>
      <c r="AG19" s="289"/>
      <c r="AH19" s="289"/>
      <c r="AI19" s="289"/>
      <c r="AJ19" s="289"/>
      <c r="AK19" s="289"/>
      <c r="AL19" s="289"/>
      <c r="AM19" s="289"/>
      <c r="AN19" s="289"/>
      <c r="AO19" s="289"/>
      <c r="AP19" s="289"/>
      <c r="AQ19" s="289"/>
      <c r="AR19" s="289"/>
      <c r="AS19" s="289"/>
      <c r="AT19" s="289"/>
      <c r="AU19" s="289"/>
      <c r="AV19" s="289"/>
      <c r="AW19" s="289"/>
      <c r="AX19" s="289"/>
      <c r="AY19" s="289"/>
      <c r="AZ19" s="289"/>
      <c r="BA19" s="289"/>
      <c r="BB19" s="289"/>
      <c r="BC19" s="289"/>
      <c r="BD19" s="289"/>
    </row>
    <row r="20" spans="1:56" x14ac:dyDescent="0.25">
      <c r="A20" s="277"/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7"/>
      <c r="AT20" s="277"/>
      <c r="AU20" s="277"/>
      <c r="AV20" s="277"/>
      <c r="AW20" s="277"/>
      <c r="AX20" s="277"/>
      <c r="AY20" s="277"/>
      <c r="AZ20" s="277"/>
      <c r="BA20" s="277"/>
      <c r="BB20" s="277"/>
      <c r="BC20" s="276"/>
      <c r="BD20" s="276"/>
    </row>
    <row r="21" spans="1:56" x14ac:dyDescent="0.25">
      <c r="A21" s="277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7"/>
      <c r="AT21" s="277"/>
      <c r="AU21" s="277"/>
      <c r="AV21" s="277"/>
      <c r="AW21" s="277"/>
      <c r="AX21" s="277"/>
      <c r="AY21" s="277"/>
      <c r="AZ21" s="277"/>
      <c r="BA21" s="277"/>
      <c r="BB21" s="277"/>
      <c r="BC21" s="276"/>
      <c r="BD21" s="276"/>
    </row>
    <row r="22" spans="1:56" x14ac:dyDescent="0.25">
      <c r="A22" s="277"/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7"/>
      <c r="AT22" s="277"/>
      <c r="AU22" s="277"/>
      <c r="AV22" s="277"/>
      <c r="AW22" s="277"/>
      <c r="AX22" s="277"/>
      <c r="AY22" s="277"/>
      <c r="AZ22" s="277"/>
      <c r="BA22" s="277"/>
      <c r="BB22" s="277"/>
      <c r="BC22" s="276"/>
      <c r="BD22" s="276"/>
    </row>
    <row r="23" spans="1:56" x14ac:dyDescent="0.25">
      <c r="A23" s="277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7"/>
      <c r="AT23" s="277"/>
      <c r="AU23" s="277"/>
      <c r="AV23" s="277"/>
      <c r="AW23" s="277"/>
      <c r="AX23" s="277"/>
      <c r="AY23" s="277"/>
      <c r="AZ23" s="277"/>
      <c r="BA23" s="277"/>
      <c r="BB23" s="277"/>
      <c r="BC23" s="276"/>
      <c r="BD23" s="276"/>
    </row>
    <row r="24" spans="1:56" x14ac:dyDescent="0.25">
      <c r="A24" s="277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7"/>
      <c r="AM24" s="277"/>
      <c r="AN24" s="277"/>
      <c r="AO24" s="277"/>
      <c r="AP24" s="277"/>
      <c r="AQ24" s="277"/>
      <c r="AR24" s="277"/>
      <c r="AS24" s="277"/>
      <c r="AT24" s="277"/>
      <c r="AU24" s="277"/>
      <c r="AV24" s="277"/>
      <c r="AW24" s="277"/>
      <c r="AX24" s="277"/>
      <c r="AY24" s="277"/>
      <c r="AZ24" s="277"/>
      <c r="BA24" s="277"/>
      <c r="BB24" s="277"/>
      <c r="BC24" s="276"/>
      <c r="BD24" s="276"/>
    </row>
    <row r="25" spans="1:56" x14ac:dyDescent="0.25">
      <c r="A25" s="277"/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  <c r="AB25" s="277"/>
      <c r="AC25" s="277"/>
      <c r="AD25" s="277"/>
      <c r="AE25" s="277"/>
      <c r="AF25" s="277"/>
      <c r="AG25" s="277"/>
      <c r="AH25" s="277"/>
      <c r="AI25" s="277"/>
      <c r="AJ25" s="277"/>
      <c r="AK25" s="277"/>
      <c r="AL25" s="277"/>
      <c r="AM25" s="277"/>
      <c r="AN25" s="277"/>
      <c r="AO25" s="277"/>
      <c r="AP25" s="277"/>
      <c r="AQ25" s="277"/>
      <c r="AR25" s="277"/>
      <c r="AS25" s="277"/>
      <c r="AT25" s="277"/>
      <c r="AU25" s="277"/>
      <c r="AV25" s="277"/>
      <c r="AW25" s="277"/>
      <c r="AX25" s="277"/>
      <c r="AY25" s="277"/>
      <c r="AZ25" s="277"/>
      <c r="BA25" s="277"/>
      <c r="BB25" s="277"/>
      <c r="BC25" s="276"/>
      <c r="BD25" s="276"/>
    </row>
    <row r="26" spans="1:56" x14ac:dyDescent="0.25">
      <c r="A26" s="277"/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7"/>
      <c r="AG26" s="277"/>
      <c r="AH26" s="277"/>
      <c r="AI26" s="277"/>
      <c r="AJ26" s="277"/>
      <c r="AK26" s="277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7"/>
      <c r="AX26" s="277"/>
      <c r="AY26" s="277"/>
      <c r="AZ26" s="277"/>
      <c r="BA26" s="277"/>
      <c r="BB26" s="277"/>
    </row>
    <row r="27" spans="1:56" x14ac:dyDescent="0.25">
      <c r="A27" s="277"/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77"/>
      <c r="AB27" s="277"/>
      <c r="AC27" s="277"/>
      <c r="AD27" s="277"/>
      <c r="AE27" s="277"/>
      <c r="AF27" s="277"/>
      <c r="AG27" s="277"/>
      <c r="AH27" s="277"/>
      <c r="AI27" s="277"/>
      <c r="AJ27" s="277"/>
      <c r="AK27" s="277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7"/>
      <c r="AX27" s="277"/>
      <c r="AY27" s="277"/>
      <c r="AZ27" s="277"/>
      <c r="BA27" s="277"/>
      <c r="BB27" s="277"/>
    </row>
    <row r="28" spans="1:56" x14ac:dyDescent="0.25">
      <c r="A28" s="277"/>
      <c r="B28" s="277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7"/>
      <c r="AA28" s="277"/>
      <c r="AB28" s="277"/>
      <c r="AC28" s="277"/>
      <c r="AD28" s="277"/>
      <c r="AE28" s="277"/>
      <c r="AF28" s="277"/>
      <c r="AG28" s="277"/>
      <c r="AH28" s="277"/>
      <c r="AI28" s="277"/>
      <c r="AJ28" s="277"/>
      <c r="AK28" s="277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7"/>
      <c r="AW28" s="277"/>
      <c r="AX28" s="277"/>
      <c r="AY28" s="277"/>
      <c r="AZ28" s="277"/>
      <c r="BA28" s="277"/>
      <c r="BB28" s="277"/>
    </row>
    <row r="29" spans="1:56" x14ac:dyDescent="0.25">
      <c r="A29" s="277"/>
      <c r="B29" s="277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77"/>
      <c r="AB29" s="277"/>
      <c r="AC29" s="277"/>
      <c r="AD29" s="277"/>
      <c r="AE29" s="277"/>
      <c r="AF29" s="277"/>
      <c r="AG29" s="277"/>
      <c r="AH29" s="277"/>
      <c r="AI29" s="277"/>
      <c r="AJ29" s="277"/>
      <c r="AK29" s="277"/>
      <c r="AL29" s="277"/>
      <c r="AM29" s="277"/>
      <c r="AN29" s="277"/>
      <c r="AO29" s="277"/>
      <c r="AP29" s="277"/>
      <c r="AQ29" s="277"/>
      <c r="AR29" s="277"/>
      <c r="AS29" s="277"/>
      <c r="AT29" s="277"/>
      <c r="AU29" s="277"/>
      <c r="AV29" s="277"/>
      <c r="AW29" s="277"/>
      <c r="AX29" s="277"/>
      <c r="AY29" s="277"/>
      <c r="AZ29" s="277"/>
      <c r="BA29" s="277"/>
      <c r="BB29" s="277"/>
    </row>
    <row r="30" spans="1:56" x14ac:dyDescent="0.25">
      <c r="A30" s="277"/>
      <c r="B30" s="277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  <c r="AB30" s="277"/>
      <c r="AC30" s="277"/>
      <c r="AD30" s="277"/>
      <c r="AE30" s="277"/>
      <c r="AF30" s="277"/>
      <c r="AG30" s="277"/>
      <c r="AH30" s="277"/>
      <c r="AI30" s="277"/>
      <c r="AJ30" s="277"/>
      <c r="AK30" s="277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7"/>
      <c r="AW30" s="277"/>
      <c r="AX30" s="277"/>
      <c r="AY30" s="277"/>
      <c r="AZ30" s="277"/>
      <c r="BA30" s="277"/>
      <c r="BB30" s="277"/>
    </row>
    <row r="31" spans="1:56" x14ac:dyDescent="0.25">
      <c r="A31" s="277"/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7"/>
      <c r="AA31" s="277"/>
      <c r="AB31" s="277"/>
      <c r="AC31" s="277"/>
      <c r="AD31" s="277"/>
      <c r="AE31" s="277"/>
      <c r="AF31" s="277"/>
      <c r="AG31" s="277"/>
      <c r="AH31" s="277"/>
      <c r="AI31" s="277"/>
      <c r="AJ31" s="277"/>
      <c r="AK31" s="277"/>
      <c r="AL31" s="277"/>
      <c r="AM31" s="277"/>
      <c r="AN31" s="277"/>
      <c r="AO31" s="277"/>
      <c r="AP31" s="277"/>
      <c r="AQ31" s="277"/>
      <c r="AR31" s="277"/>
      <c r="AS31" s="277"/>
      <c r="AT31" s="277"/>
      <c r="AU31" s="277"/>
      <c r="AV31" s="277"/>
      <c r="AW31" s="277"/>
      <c r="AX31" s="277"/>
      <c r="AY31" s="277"/>
      <c r="AZ31" s="277"/>
      <c r="BA31" s="277"/>
      <c r="BB31" s="277"/>
    </row>
    <row r="32" spans="1:56" x14ac:dyDescent="0.25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7"/>
      <c r="AA32" s="277"/>
      <c r="AB32" s="277"/>
      <c r="AC32" s="277"/>
      <c r="AD32" s="277"/>
      <c r="AE32" s="277"/>
      <c r="AF32" s="277"/>
      <c r="AG32" s="277"/>
      <c r="AH32" s="277"/>
      <c r="AI32" s="277"/>
      <c r="AJ32" s="277"/>
      <c r="AK32" s="277"/>
      <c r="AL32" s="277"/>
      <c r="AM32" s="277"/>
      <c r="AN32" s="277"/>
      <c r="AO32" s="277"/>
      <c r="AP32" s="277"/>
      <c r="AQ32" s="277"/>
      <c r="AR32" s="277"/>
      <c r="AS32" s="277"/>
      <c r="AT32" s="277"/>
      <c r="AU32" s="277"/>
      <c r="AV32" s="277"/>
      <c r="AW32" s="277"/>
      <c r="AX32" s="277"/>
      <c r="AY32" s="277"/>
      <c r="AZ32" s="277"/>
      <c r="BA32" s="277"/>
      <c r="BB32" s="277"/>
    </row>
    <row r="33" spans="1:54" x14ac:dyDescent="0.25">
      <c r="A33" s="277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77"/>
      <c r="AB33" s="277"/>
      <c r="AC33" s="277"/>
      <c r="AD33" s="277"/>
      <c r="AE33" s="277"/>
      <c r="AF33" s="277"/>
      <c r="AG33" s="277"/>
      <c r="AH33" s="277"/>
      <c r="AI33" s="277"/>
      <c r="AJ33" s="277"/>
      <c r="AK33" s="277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7"/>
      <c r="AX33" s="277"/>
      <c r="AY33" s="277"/>
      <c r="AZ33" s="277"/>
      <c r="BA33" s="277"/>
      <c r="BB33" s="277"/>
    </row>
    <row r="34" spans="1:54" x14ac:dyDescent="0.25">
      <c r="A34" s="277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77"/>
      <c r="AB34" s="277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77"/>
      <c r="AN34" s="277"/>
      <c r="AO34" s="277"/>
      <c r="AP34" s="277"/>
      <c r="AQ34" s="277"/>
      <c r="AR34" s="277"/>
      <c r="AS34" s="277"/>
      <c r="AT34" s="277"/>
      <c r="AU34" s="277"/>
      <c r="AV34" s="277"/>
      <c r="AW34" s="277"/>
      <c r="AX34" s="277"/>
      <c r="AY34" s="277"/>
      <c r="AZ34" s="277"/>
      <c r="BA34" s="277"/>
      <c r="BB34" s="277"/>
    </row>
    <row r="35" spans="1:54" x14ac:dyDescent="0.25">
      <c r="A35" s="277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7"/>
      <c r="AX35" s="277"/>
      <c r="AY35" s="277"/>
      <c r="AZ35" s="277"/>
      <c r="BA35" s="277"/>
      <c r="BB35" s="277"/>
    </row>
    <row r="36" spans="1:54" x14ac:dyDescent="0.25">
      <c r="A36" s="277"/>
      <c r="B36" s="277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7"/>
      <c r="AA36" s="277"/>
      <c r="AB36" s="277"/>
      <c r="AC36" s="277"/>
      <c r="AD36" s="277"/>
      <c r="AE36" s="277"/>
      <c r="AF36" s="277"/>
      <c r="AG36" s="277"/>
      <c r="AH36" s="277"/>
      <c r="AI36" s="277"/>
      <c r="AJ36" s="277"/>
      <c r="AK36" s="277"/>
      <c r="AL36" s="277"/>
      <c r="AM36" s="277"/>
      <c r="AN36" s="277"/>
      <c r="AO36" s="277"/>
      <c r="AP36" s="277"/>
      <c r="AQ36" s="277"/>
      <c r="AR36" s="277"/>
      <c r="AS36" s="277"/>
      <c r="AT36" s="277"/>
      <c r="AU36" s="277"/>
      <c r="AV36" s="277"/>
      <c r="AW36" s="277"/>
      <c r="AX36" s="277"/>
      <c r="AY36" s="277"/>
      <c r="AZ36" s="277"/>
      <c r="BA36" s="277"/>
      <c r="BB36" s="277"/>
    </row>
    <row r="37" spans="1:54" x14ac:dyDescent="0.25">
      <c r="A37" s="277"/>
      <c r="B37" s="277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7"/>
      <c r="AX37" s="277"/>
      <c r="AY37" s="277"/>
      <c r="AZ37" s="277"/>
      <c r="BA37" s="277"/>
      <c r="BB37" s="277"/>
    </row>
    <row r="38" spans="1:54" x14ac:dyDescent="0.25">
      <c r="A38" s="277"/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7"/>
      <c r="AO38" s="277"/>
      <c r="AP38" s="277"/>
      <c r="AQ38" s="277"/>
      <c r="AR38" s="277"/>
      <c r="AS38" s="277"/>
      <c r="AT38" s="277"/>
      <c r="AU38" s="277"/>
      <c r="AV38" s="277"/>
      <c r="AW38" s="277"/>
      <c r="AX38" s="277"/>
      <c r="AY38" s="277"/>
      <c r="AZ38" s="277"/>
      <c r="BA38" s="277"/>
      <c r="BB38" s="277"/>
    </row>
    <row r="39" spans="1:54" x14ac:dyDescent="0.25">
      <c r="A39" s="277"/>
      <c r="B39" s="277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77"/>
      <c r="AD39" s="277"/>
      <c r="AE39" s="277"/>
      <c r="AF39" s="277"/>
      <c r="AG39" s="277"/>
      <c r="AH39" s="277"/>
      <c r="AI39" s="277"/>
      <c r="AJ39" s="277"/>
      <c r="AK39" s="277"/>
      <c r="AL39" s="277"/>
      <c r="AM39" s="277"/>
      <c r="AN39" s="277"/>
      <c r="AO39" s="277"/>
      <c r="AP39" s="277"/>
      <c r="AQ39" s="277"/>
      <c r="AR39" s="277"/>
      <c r="AS39" s="277"/>
      <c r="AT39" s="277"/>
      <c r="AU39" s="277"/>
      <c r="AV39" s="277"/>
      <c r="AW39" s="277"/>
      <c r="AX39" s="277"/>
      <c r="AY39" s="277"/>
      <c r="AZ39" s="277"/>
      <c r="BA39" s="277"/>
      <c r="BB39" s="277"/>
    </row>
    <row r="40" spans="1:54" x14ac:dyDescent="0.25">
      <c r="A40" s="277"/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77"/>
      <c r="AB40" s="277"/>
      <c r="AC40" s="277"/>
      <c r="AD40" s="277"/>
      <c r="AE40" s="277"/>
      <c r="AF40" s="277"/>
      <c r="AG40" s="277"/>
      <c r="AH40" s="277"/>
      <c r="AI40" s="277"/>
      <c r="AJ40" s="277"/>
      <c r="AK40" s="277"/>
      <c r="AL40" s="277"/>
      <c r="AM40" s="277"/>
      <c r="AN40" s="277"/>
      <c r="AO40" s="277"/>
      <c r="AP40" s="277"/>
      <c r="AQ40" s="277"/>
      <c r="AR40" s="277"/>
      <c r="AS40" s="277"/>
      <c r="AT40" s="277"/>
      <c r="AU40" s="277"/>
      <c r="AV40" s="277"/>
      <c r="AW40" s="277"/>
      <c r="AX40" s="277"/>
      <c r="AY40" s="277"/>
      <c r="AZ40" s="277"/>
      <c r="BA40" s="277"/>
      <c r="BB40" s="277"/>
    </row>
    <row r="41" spans="1:54" x14ac:dyDescent="0.25">
      <c r="A41" s="277"/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77"/>
      <c r="AB41" s="277"/>
      <c r="AC41" s="277"/>
      <c r="AD41" s="277"/>
      <c r="AE41" s="277"/>
      <c r="AF41" s="277"/>
      <c r="AG41" s="277"/>
      <c r="AH41" s="277"/>
      <c r="AI41" s="277"/>
      <c r="AJ41" s="277"/>
      <c r="AK41" s="277"/>
      <c r="AL41" s="277"/>
      <c r="AM41" s="277"/>
      <c r="AN41" s="277"/>
      <c r="AO41" s="277"/>
      <c r="AP41" s="277"/>
      <c r="AQ41" s="277"/>
      <c r="AR41" s="277"/>
      <c r="AS41" s="277"/>
      <c r="AT41" s="277"/>
      <c r="AU41" s="277"/>
      <c r="AV41" s="277"/>
      <c r="AW41" s="277"/>
      <c r="AX41" s="277"/>
      <c r="AY41" s="277"/>
      <c r="AZ41" s="277"/>
      <c r="BA41" s="277"/>
      <c r="BB41" s="277"/>
    </row>
    <row r="42" spans="1:54" x14ac:dyDescent="0.25">
      <c r="A42" s="277"/>
      <c r="B42" s="277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7"/>
      <c r="AA42" s="277"/>
      <c r="AB42" s="277"/>
      <c r="AC42" s="277"/>
      <c r="AD42" s="277"/>
      <c r="AE42" s="277"/>
      <c r="AF42" s="277"/>
      <c r="AG42" s="277"/>
      <c r="AH42" s="277"/>
      <c r="AI42" s="277"/>
      <c r="AJ42" s="277"/>
      <c r="AK42" s="277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7"/>
      <c r="AX42" s="277"/>
      <c r="AY42" s="277"/>
      <c r="AZ42" s="277"/>
      <c r="BA42" s="277"/>
      <c r="BB42" s="277"/>
    </row>
    <row r="43" spans="1:54" x14ac:dyDescent="0.25">
      <c r="A43" s="277"/>
      <c r="B43" s="277"/>
      <c r="C43" s="277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7"/>
      <c r="AA43" s="277"/>
      <c r="AB43" s="277"/>
      <c r="AC43" s="277"/>
      <c r="AD43" s="277"/>
      <c r="AE43" s="277"/>
      <c r="AF43" s="277"/>
      <c r="AG43" s="277"/>
      <c r="AH43" s="277"/>
      <c r="AI43" s="277"/>
      <c r="AJ43" s="277"/>
      <c r="AK43" s="277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7"/>
      <c r="AX43" s="277"/>
      <c r="AY43" s="277"/>
      <c r="AZ43" s="277"/>
      <c r="BA43" s="277"/>
      <c r="BB43" s="277"/>
    </row>
    <row r="44" spans="1:54" x14ac:dyDescent="0.25">
      <c r="A44" s="277"/>
      <c r="B44" s="277"/>
      <c r="C44" s="277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7"/>
      <c r="AA44" s="277"/>
      <c r="AB44" s="277"/>
      <c r="AC44" s="277"/>
      <c r="AD44" s="277"/>
      <c r="AE44" s="277"/>
      <c r="AF44" s="277"/>
      <c r="AG44" s="277"/>
      <c r="AH44" s="277"/>
      <c r="AI44" s="277"/>
      <c r="AJ44" s="277"/>
      <c r="AK44" s="277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7"/>
      <c r="AX44" s="277"/>
      <c r="AY44" s="277"/>
      <c r="AZ44" s="277"/>
      <c r="BA44" s="277"/>
      <c r="BB44" s="277"/>
    </row>
    <row r="45" spans="1:54" x14ac:dyDescent="0.25">
      <c r="A45" s="277"/>
      <c r="B45" s="277"/>
      <c r="C45" s="277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7"/>
      <c r="AA45" s="277"/>
      <c r="AB45" s="277"/>
      <c r="AC45" s="277"/>
      <c r="AD45" s="277"/>
      <c r="AE45" s="277"/>
      <c r="AF45" s="277"/>
      <c r="AG45" s="277"/>
      <c r="AH45" s="277"/>
      <c r="AI45" s="277"/>
      <c r="AJ45" s="277"/>
      <c r="AK45" s="277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7"/>
      <c r="AX45" s="277"/>
      <c r="AY45" s="277"/>
      <c r="AZ45" s="277"/>
      <c r="BA45" s="277"/>
      <c r="BB45" s="277"/>
    </row>
    <row r="46" spans="1:54" x14ac:dyDescent="0.25">
      <c r="A46" s="277"/>
      <c r="B46" s="277"/>
      <c r="C46" s="277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7"/>
      <c r="AA46" s="277"/>
      <c r="AB46" s="277"/>
      <c r="AC46" s="277"/>
      <c r="AD46" s="277"/>
      <c r="AE46" s="277"/>
      <c r="AF46" s="277"/>
      <c r="AG46" s="277"/>
      <c r="AH46" s="277"/>
      <c r="AI46" s="277"/>
      <c r="AJ46" s="277"/>
      <c r="AK46" s="277"/>
      <c r="AL46" s="277"/>
      <c r="AM46" s="277"/>
      <c r="AN46" s="277"/>
      <c r="AO46" s="277"/>
      <c r="AP46" s="277"/>
      <c r="AQ46" s="277"/>
      <c r="AR46" s="277"/>
      <c r="AS46" s="277"/>
      <c r="AT46" s="277"/>
      <c r="AU46" s="277"/>
      <c r="AV46" s="277"/>
      <c r="AW46" s="277"/>
      <c r="AX46" s="277"/>
      <c r="AY46" s="277"/>
      <c r="AZ46" s="277"/>
      <c r="BA46" s="277"/>
      <c r="BB46" s="277"/>
    </row>
    <row r="47" spans="1:54" x14ac:dyDescent="0.25">
      <c r="A47" s="277"/>
      <c r="B47" s="277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7"/>
      <c r="AA47" s="277"/>
      <c r="AB47" s="277"/>
      <c r="AC47" s="277"/>
      <c r="AD47" s="277"/>
      <c r="AE47" s="277"/>
      <c r="AF47" s="277"/>
      <c r="AG47" s="277"/>
      <c r="AH47" s="277"/>
      <c r="AI47" s="277"/>
      <c r="AJ47" s="277"/>
      <c r="AK47" s="277"/>
      <c r="AL47" s="277"/>
      <c r="AM47" s="277"/>
      <c r="AN47" s="277"/>
      <c r="AO47" s="277"/>
      <c r="AP47" s="277"/>
      <c r="AQ47" s="277"/>
      <c r="AR47" s="277"/>
      <c r="AS47" s="277"/>
      <c r="AT47" s="277"/>
      <c r="AU47" s="277"/>
      <c r="AV47" s="277"/>
      <c r="AW47" s="277"/>
      <c r="AX47" s="277"/>
      <c r="AY47" s="277"/>
      <c r="AZ47" s="277"/>
      <c r="BA47" s="277"/>
      <c r="BB47" s="277"/>
    </row>
    <row r="48" spans="1:54" x14ac:dyDescent="0.25">
      <c r="A48" s="277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77"/>
      <c r="AB48" s="277"/>
      <c r="AC48" s="277"/>
      <c r="AD48" s="277"/>
      <c r="AE48" s="277"/>
      <c r="AF48" s="277"/>
      <c r="AG48" s="277"/>
      <c r="AH48" s="277"/>
      <c r="AI48" s="277"/>
      <c r="AJ48" s="277"/>
      <c r="AK48" s="277"/>
      <c r="AL48" s="277"/>
      <c r="AM48" s="277"/>
      <c r="AN48" s="277"/>
      <c r="AO48" s="277"/>
      <c r="AP48" s="277"/>
      <c r="AQ48" s="277"/>
      <c r="AR48" s="277"/>
      <c r="AS48" s="277"/>
      <c r="AT48" s="277"/>
      <c r="AU48" s="277"/>
      <c r="AV48" s="277"/>
      <c r="AW48" s="277"/>
      <c r="AX48" s="277"/>
      <c r="AY48" s="277"/>
      <c r="AZ48" s="277"/>
      <c r="BA48" s="277"/>
      <c r="BB48" s="277"/>
    </row>
    <row r="49" spans="1:54" x14ac:dyDescent="0.25">
      <c r="A49" s="277"/>
      <c r="B49" s="27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77"/>
      <c r="AB49" s="277"/>
      <c r="AC49" s="277"/>
      <c r="AD49" s="277"/>
      <c r="AE49" s="277"/>
      <c r="AF49" s="277"/>
      <c r="AG49" s="277"/>
      <c r="AH49" s="277"/>
      <c r="AI49" s="277"/>
      <c r="AJ49" s="277"/>
      <c r="AK49" s="277"/>
      <c r="AL49" s="277"/>
      <c r="AM49" s="277"/>
      <c r="AN49" s="277"/>
      <c r="AO49" s="277"/>
      <c r="AP49" s="277"/>
      <c r="AQ49" s="277"/>
      <c r="AR49" s="277"/>
      <c r="AS49" s="277"/>
      <c r="AT49" s="277"/>
      <c r="AU49" s="277"/>
      <c r="AV49" s="277"/>
      <c r="AW49" s="277"/>
      <c r="AX49" s="277"/>
      <c r="AY49" s="277"/>
      <c r="AZ49" s="277"/>
      <c r="BA49" s="277"/>
      <c r="BB49" s="277"/>
    </row>
    <row r="50" spans="1:54" x14ac:dyDescent="0.25">
      <c r="A50" s="277"/>
      <c r="B50" s="277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7"/>
      <c r="AA50" s="277"/>
      <c r="AB50" s="277"/>
      <c r="AC50" s="277"/>
      <c r="AD50" s="277"/>
      <c r="AE50" s="277"/>
      <c r="AF50" s="277"/>
      <c r="AG50" s="277"/>
      <c r="AH50" s="277"/>
      <c r="AI50" s="277"/>
      <c r="AJ50" s="277"/>
      <c r="AK50" s="277"/>
      <c r="AL50" s="277"/>
      <c r="AM50" s="277"/>
      <c r="AN50" s="277"/>
      <c r="AO50" s="277"/>
      <c r="AP50" s="277"/>
      <c r="AQ50" s="277"/>
      <c r="AR50" s="277"/>
      <c r="AS50" s="277"/>
      <c r="AT50" s="277"/>
      <c r="AU50" s="277"/>
      <c r="AV50" s="277"/>
      <c r="AW50" s="277"/>
      <c r="AX50" s="277"/>
      <c r="AY50" s="277"/>
      <c r="AZ50" s="277"/>
      <c r="BA50" s="277"/>
      <c r="BB50" s="277"/>
    </row>
    <row r="51" spans="1:54" x14ac:dyDescent="0.25">
      <c r="A51" s="277"/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  <c r="AA51" s="277"/>
      <c r="AB51" s="277"/>
      <c r="AC51" s="277"/>
      <c r="AD51" s="277"/>
      <c r="AE51" s="277"/>
      <c r="AF51" s="277"/>
      <c r="AG51" s="277"/>
      <c r="AH51" s="277"/>
      <c r="AI51" s="277"/>
      <c r="AJ51" s="277"/>
      <c r="AK51" s="277"/>
      <c r="AL51" s="277"/>
      <c r="AM51" s="277"/>
      <c r="AN51" s="277"/>
      <c r="AO51" s="277"/>
      <c r="AP51" s="277"/>
      <c r="AQ51" s="277"/>
      <c r="AR51" s="277"/>
      <c r="AS51" s="277"/>
      <c r="AT51" s="277"/>
      <c r="AU51" s="277"/>
      <c r="AV51" s="277"/>
      <c r="AW51" s="277"/>
      <c r="AX51" s="277"/>
      <c r="AY51" s="277"/>
      <c r="AZ51" s="277"/>
      <c r="BA51" s="277"/>
      <c r="BB51" s="277"/>
    </row>
    <row r="52" spans="1:54" x14ac:dyDescent="0.25">
      <c r="A52" s="277"/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  <c r="AA52" s="277"/>
      <c r="AB52" s="277"/>
      <c r="AC52" s="277"/>
      <c r="AD52" s="277"/>
      <c r="AE52" s="277"/>
      <c r="AF52" s="277"/>
      <c r="AG52" s="277"/>
      <c r="AH52" s="277"/>
      <c r="AI52" s="277"/>
      <c r="AJ52" s="277"/>
      <c r="AK52" s="277"/>
      <c r="AL52" s="277"/>
      <c r="AM52" s="277"/>
      <c r="AN52" s="277"/>
      <c r="AO52" s="277"/>
      <c r="AP52" s="277"/>
      <c r="AQ52" s="277"/>
      <c r="AR52" s="277"/>
      <c r="AS52" s="277"/>
      <c r="AT52" s="277"/>
      <c r="AU52" s="277"/>
      <c r="AV52" s="277"/>
      <c r="AW52" s="277"/>
      <c r="AX52" s="277"/>
      <c r="AY52" s="277"/>
      <c r="AZ52" s="277"/>
      <c r="BA52" s="277"/>
      <c r="BB52" s="277"/>
    </row>
    <row r="53" spans="1:54" x14ac:dyDescent="0.25">
      <c r="A53" s="277"/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77"/>
      <c r="AB53" s="277"/>
      <c r="AC53" s="277"/>
      <c r="AD53" s="277"/>
      <c r="AE53" s="277"/>
      <c r="AF53" s="277"/>
      <c r="AG53" s="277"/>
      <c r="AH53" s="277"/>
      <c r="AI53" s="277"/>
      <c r="AJ53" s="277"/>
      <c r="AK53" s="277"/>
      <c r="AL53" s="277"/>
      <c r="AM53" s="277"/>
      <c r="AN53" s="277"/>
      <c r="AO53" s="277"/>
      <c r="AP53" s="277"/>
      <c r="AQ53" s="277"/>
      <c r="AR53" s="277"/>
      <c r="AS53" s="277"/>
      <c r="AT53" s="277"/>
      <c r="AU53" s="277"/>
      <c r="AV53" s="277"/>
      <c r="AW53" s="277"/>
      <c r="AX53" s="277"/>
      <c r="AY53" s="277"/>
      <c r="AZ53" s="277"/>
      <c r="BA53" s="277"/>
      <c r="BB53" s="277"/>
    </row>
    <row r="54" spans="1:54" x14ac:dyDescent="0.25">
      <c r="A54" s="277"/>
      <c r="B54" s="277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7"/>
      <c r="AA54" s="277"/>
      <c r="AB54" s="277"/>
      <c r="AC54" s="277"/>
      <c r="AD54" s="277"/>
      <c r="AE54" s="277"/>
      <c r="AF54" s="277"/>
      <c r="AG54" s="277"/>
      <c r="AH54" s="277"/>
      <c r="AI54" s="277"/>
      <c r="AJ54" s="277"/>
      <c r="AK54" s="277"/>
      <c r="AL54" s="277"/>
      <c r="AM54" s="277"/>
      <c r="AN54" s="277"/>
      <c r="AO54" s="277"/>
      <c r="AP54" s="277"/>
      <c r="AQ54" s="277"/>
      <c r="AR54" s="277"/>
      <c r="AS54" s="277"/>
      <c r="AT54" s="277"/>
      <c r="AU54" s="277"/>
      <c r="AV54" s="277"/>
      <c r="AW54" s="277"/>
      <c r="AX54" s="277"/>
      <c r="AY54" s="277"/>
      <c r="AZ54" s="277"/>
      <c r="BA54" s="277"/>
      <c r="BB54" s="277"/>
    </row>
    <row r="55" spans="1:54" x14ac:dyDescent="0.25">
      <c r="A55" s="277"/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7"/>
      <c r="AA55" s="277"/>
      <c r="AB55" s="277"/>
      <c r="AC55" s="277"/>
      <c r="AD55" s="277"/>
      <c r="AE55" s="277"/>
      <c r="AF55" s="277"/>
      <c r="AG55" s="277"/>
      <c r="AH55" s="277"/>
      <c r="AI55" s="277"/>
      <c r="AJ55" s="277"/>
      <c r="AK55" s="277"/>
      <c r="AL55" s="277"/>
      <c r="AM55" s="277"/>
      <c r="AN55" s="277"/>
      <c r="AO55" s="277"/>
      <c r="AP55" s="277"/>
      <c r="AQ55" s="277"/>
      <c r="AR55" s="277"/>
      <c r="AS55" s="277"/>
      <c r="AT55" s="277"/>
      <c r="AU55" s="277"/>
      <c r="AV55" s="277"/>
      <c r="AW55" s="277"/>
      <c r="AX55" s="277"/>
      <c r="AY55" s="277"/>
      <c r="AZ55" s="277"/>
      <c r="BA55" s="277"/>
      <c r="BB55" s="277"/>
    </row>
    <row r="56" spans="1:54" x14ac:dyDescent="0.25">
      <c r="A56" s="277"/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7"/>
      <c r="AA56" s="277"/>
      <c r="AB56" s="277"/>
      <c r="AC56" s="277"/>
      <c r="AD56" s="277"/>
      <c r="AE56" s="277"/>
      <c r="AF56" s="277"/>
      <c r="AG56" s="277"/>
      <c r="AH56" s="277"/>
      <c r="AI56" s="277"/>
      <c r="AJ56" s="277"/>
      <c r="AK56" s="277"/>
      <c r="AL56" s="277"/>
      <c r="AM56" s="277"/>
      <c r="AN56" s="277"/>
      <c r="AO56" s="277"/>
      <c r="AP56" s="277"/>
      <c r="AQ56" s="277"/>
      <c r="AR56" s="277"/>
      <c r="AS56" s="277"/>
      <c r="AT56" s="277"/>
      <c r="AU56" s="277"/>
      <c r="AV56" s="277"/>
      <c r="AW56" s="277"/>
      <c r="AX56" s="277"/>
      <c r="AY56" s="277"/>
      <c r="AZ56" s="277"/>
      <c r="BA56" s="277"/>
      <c r="BB56" s="277"/>
    </row>
    <row r="57" spans="1:54" x14ac:dyDescent="0.25">
      <c r="A57" s="277"/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77"/>
      <c r="AB57" s="277"/>
      <c r="AC57" s="277"/>
      <c r="AD57" s="277"/>
      <c r="AE57" s="277"/>
      <c r="AF57" s="277"/>
      <c r="AG57" s="277"/>
      <c r="AH57" s="277"/>
      <c r="AI57" s="277"/>
      <c r="AJ57" s="277"/>
      <c r="AK57" s="277"/>
      <c r="AL57" s="277"/>
      <c r="AM57" s="277"/>
      <c r="AN57" s="277"/>
      <c r="AO57" s="277"/>
      <c r="AP57" s="277"/>
      <c r="AQ57" s="277"/>
      <c r="AR57" s="277"/>
      <c r="AS57" s="277"/>
      <c r="AT57" s="277"/>
      <c r="AU57" s="277"/>
      <c r="AV57" s="277"/>
      <c r="AW57" s="277"/>
      <c r="AX57" s="277"/>
      <c r="AY57" s="277"/>
      <c r="AZ57" s="277"/>
      <c r="BA57" s="277"/>
      <c r="BB57" s="277"/>
    </row>
    <row r="58" spans="1:54" x14ac:dyDescent="0.25">
      <c r="A58" s="277"/>
      <c r="B58" s="277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7"/>
      <c r="AA58" s="277"/>
      <c r="AB58" s="277"/>
      <c r="AC58" s="277"/>
      <c r="AD58" s="277"/>
      <c r="AE58" s="277"/>
      <c r="AF58" s="277"/>
      <c r="AG58" s="277"/>
      <c r="AH58" s="277"/>
      <c r="AI58" s="277"/>
      <c r="AJ58" s="277"/>
      <c r="AK58" s="277"/>
      <c r="AL58" s="277"/>
      <c r="AM58" s="277"/>
      <c r="AN58" s="277"/>
      <c r="AO58" s="277"/>
      <c r="AP58" s="277"/>
      <c r="AQ58" s="277"/>
      <c r="AR58" s="277"/>
      <c r="AS58" s="277"/>
      <c r="AT58" s="277"/>
      <c r="AU58" s="277"/>
      <c r="AV58" s="277"/>
      <c r="AW58" s="277"/>
      <c r="AX58" s="277"/>
      <c r="AY58" s="277"/>
      <c r="AZ58" s="277"/>
      <c r="BA58" s="277"/>
      <c r="BB58" s="277"/>
    </row>
    <row r="59" spans="1:54" x14ac:dyDescent="0.25">
      <c r="A59" s="277"/>
      <c r="B59" s="277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7"/>
      <c r="AA59" s="277"/>
      <c r="AB59" s="277"/>
      <c r="AC59" s="277"/>
      <c r="AD59" s="277"/>
      <c r="AE59" s="277"/>
      <c r="AF59" s="277"/>
      <c r="AG59" s="277"/>
      <c r="AH59" s="277"/>
      <c r="AI59" s="277"/>
      <c r="AJ59" s="277"/>
      <c r="AK59" s="277"/>
      <c r="AL59" s="277"/>
      <c r="AM59" s="277"/>
      <c r="AN59" s="277"/>
      <c r="AO59" s="277"/>
      <c r="AP59" s="277"/>
      <c r="AQ59" s="277"/>
      <c r="AR59" s="277"/>
      <c r="AS59" s="277"/>
      <c r="AT59" s="277"/>
      <c r="AU59" s="277"/>
      <c r="AV59" s="277"/>
      <c r="AW59" s="277"/>
      <c r="AX59" s="277"/>
      <c r="AY59" s="277"/>
      <c r="AZ59" s="277"/>
      <c r="BA59" s="277"/>
      <c r="BB59" s="277"/>
    </row>
    <row r="60" spans="1:54" x14ac:dyDescent="0.25">
      <c r="A60" s="277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7"/>
      <c r="AA60" s="277"/>
      <c r="AB60" s="277"/>
      <c r="AC60" s="277"/>
      <c r="AD60" s="277"/>
      <c r="AE60" s="277"/>
      <c r="AF60" s="277"/>
      <c r="AG60" s="277"/>
      <c r="AH60" s="277"/>
      <c r="AI60" s="277"/>
      <c r="AJ60" s="277"/>
      <c r="AK60" s="277"/>
      <c r="AL60" s="277"/>
      <c r="AM60" s="277"/>
      <c r="AN60" s="277"/>
      <c r="AO60" s="277"/>
      <c r="AP60" s="277"/>
      <c r="AQ60" s="277"/>
      <c r="AR60" s="277"/>
      <c r="AS60" s="277"/>
      <c r="AT60" s="277"/>
      <c r="AU60" s="277"/>
      <c r="AV60" s="277"/>
      <c r="AW60" s="277"/>
      <c r="AX60" s="277"/>
      <c r="AY60" s="277"/>
      <c r="AZ60" s="277"/>
      <c r="BA60" s="277"/>
      <c r="BB60" s="277"/>
    </row>
    <row r="61" spans="1:54" x14ac:dyDescent="0.25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7"/>
      <c r="AA61" s="277"/>
      <c r="AB61" s="277"/>
      <c r="AC61" s="277"/>
      <c r="AD61" s="277"/>
      <c r="AE61" s="277"/>
      <c r="AF61" s="277"/>
      <c r="AG61" s="277"/>
      <c r="AH61" s="277"/>
      <c r="AI61" s="277"/>
      <c r="AJ61" s="277"/>
      <c r="AK61" s="277"/>
      <c r="AL61" s="277"/>
      <c r="AM61" s="277"/>
      <c r="AN61" s="277"/>
      <c r="AO61" s="277"/>
      <c r="AP61" s="277"/>
      <c r="AQ61" s="277"/>
      <c r="AR61" s="277"/>
      <c r="AS61" s="277"/>
      <c r="AT61" s="277"/>
      <c r="AU61" s="277"/>
      <c r="AV61" s="277"/>
      <c r="AW61" s="277"/>
      <c r="AX61" s="277"/>
      <c r="AY61" s="277"/>
      <c r="AZ61" s="277"/>
      <c r="BA61" s="277"/>
      <c r="BB61" s="277"/>
    </row>
    <row r="62" spans="1:54" x14ac:dyDescent="0.25">
      <c r="A62" s="277"/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77"/>
      <c r="AB62" s="277"/>
      <c r="AC62" s="277"/>
      <c r="AD62" s="277"/>
      <c r="AE62" s="277"/>
      <c r="AF62" s="277"/>
      <c r="AG62" s="277"/>
      <c r="AH62" s="277"/>
      <c r="AI62" s="277"/>
      <c r="AJ62" s="277"/>
      <c r="AK62" s="277"/>
      <c r="AL62" s="277"/>
      <c r="AM62" s="277"/>
      <c r="AN62" s="277"/>
      <c r="AO62" s="277"/>
      <c r="AP62" s="277"/>
      <c r="AQ62" s="277"/>
      <c r="AR62" s="277"/>
      <c r="AS62" s="277"/>
      <c r="AT62" s="277"/>
      <c r="AU62" s="277"/>
      <c r="AV62" s="277"/>
      <c r="AW62" s="277"/>
      <c r="AX62" s="277"/>
      <c r="AY62" s="277"/>
      <c r="AZ62" s="277"/>
      <c r="BA62" s="277"/>
      <c r="BB62" s="277"/>
    </row>
    <row r="63" spans="1:54" x14ac:dyDescent="0.25">
      <c r="A63" s="277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7"/>
      <c r="AA63" s="277"/>
      <c r="AB63" s="277"/>
      <c r="AC63" s="277"/>
      <c r="AD63" s="277"/>
      <c r="AE63" s="277"/>
      <c r="AF63" s="277"/>
      <c r="AG63" s="277"/>
      <c r="AH63" s="277"/>
      <c r="AI63" s="277"/>
      <c r="AJ63" s="277"/>
      <c r="AK63" s="277"/>
      <c r="AL63" s="277"/>
      <c r="AM63" s="277"/>
      <c r="AN63" s="277"/>
      <c r="AO63" s="277"/>
      <c r="AP63" s="277"/>
      <c r="AQ63" s="277"/>
      <c r="AR63" s="277"/>
      <c r="AS63" s="277"/>
      <c r="AT63" s="277"/>
      <c r="AU63" s="277"/>
      <c r="AV63" s="277"/>
      <c r="AW63" s="277"/>
      <c r="AX63" s="277"/>
      <c r="AY63" s="277"/>
      <c r="AZ63" s="277"/>
      <c r="BA63" s="277"/>
      <c r="BB63" s="277"/>
    </row>
    <row r="64" spans="1:54" x14ac:dyDescent="0.25">
      <c r="A64" s="277"/>
      <c r="B64" s="277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  <c r="AA64" s="277"/>
      <c r="AB64" s="277"/>
      <c r="AC64" s="277"/>
      <c r="AD64" s="277"/>
      <c r="AE64" s="277"/>
      <c r="AF64" s="277"/>
      <c r="AG64" s="277"/>
      <c r="AH64" s="277"/>
      <c r="AI64" s="277"/>
      <c r="AJ64" s="277"/>
      <c r="AK64" s="277"/>
      <c r="AL64" s="277"/>
      <c r="AM64" s="277"/>
      <c r="AN64" s="277"/>
      <c r="AO64" s="277"/>
      <c r="AP64" s="277"/>
      <c r="AQ64" s="277"/>
      <c r="AR64" s="277"/>
      <c r="AS64" s="277"/>
      <c r="AT64" s="277"/>
      <c r="AU64" s="277"/>
      <c r="AV64" s="277"/>
      <c r="AW64" s="277"/>
      <c r="AX64" s="277"/>
      <c r="AY64" s="277"/>
      <c r="AZ64" s="277"/>
      <c r="BA64" s="277"/>
      <c r="BB64" s="277"/>
    </row>
    <row r="65" spans="1:54" x14ac:dyDescent="0.25">
      <c r="A65" s="277"/>
      <c r="B65" s="277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77"/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77"/>
      <c r="AS65" s="277"/>
      <c r="AT65" s="277"/>
      <c r="AU65" s="277"/>
      <c r="AV65" s="277"/>
      <c r="AW65" s="277"/>
      <c r="AX65" s="277"/>
      <c r="AY65" s="277"/>
      <c r="AZ65" s="277"/>
      <c r="BA65" s="277"/>
      <c r="BB65" s="277"/>
    </row>
    <row r="66" spans="1:54" x14ac:dyDescent="0.25">
      <c r="A66" s="277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277"/>
      <c r="S66" s="277"/>
      <c r="T66" s="277"/>
      <c r="U66" s="277"/>
      <c r="V66" s="277"/>
      <c r="W66" s="277"/>
      <c r="X66" s="277"/>
      <c r="Y66" s="277"/>
      <c r="Z66" s="277"/>
      <c r="AA66" s="277"/>
      <c r="AB66" s="277"/>
      <c r="AC66" s="277"/>
      <c r="AD66" s="277"/>
      <c r="AE66" s="277"/>
      <c r="AF66" s="277"/>
      <c r="AG66" s="277"/>
      <c r="AH66" s="277"/>
      <c r="AI66" s="277"/>
      <c r="AJ66" s="277"/>
      <c r="AK66" s="277"/>
      <c r="AL66" s="277"/>
      <c r="AM66" s="277"/>
      <c r="AN66" s="277"/>
      <c r="AO66" s="277"/>
      <c r="AP66" s="277"/>
      <c r="AQ66" s="277"/>
      <c r="AR66" s="277"/>
      <c r="AS66" s="277"/>
      <c r="AT66" s="277"/>
      <c r="AU66" s="277"/>
      <c r="AV66" s="277"/>
      <c r="AW66" s="277"/>
      <c r="AX66" s="277"/>
      <c r="AY66" s="277"/>
      <c r="AZ66" s="277"/>
      <c r="BA66" s="277"/>
      <c r="BB66" s="277"/>
    </row>
    <row r="67" spans="1:54" x14ac:dyDescent="0.25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  <c r="AB67" s="277"/>
      <c r="AC67" s="277"/>
      <c r="AD67" s="277"/>
      <c r="AE67" s="277"/>
      <c r="AF67" s="277"/>
      <c r="AG67" s="277"/>
      <c r="AH67" s="277"/>
      <c r="AI67" s="277"/>
      <c r="AJ67" s="277"/>
      <c r="AK67" s="277"/>
      <c r="AL67" s="277"/>
      <c r="AM67" s="277"/>
      <c r="AN67" s="277"/>
      <c r="AO67" s="277"/>
      <c r="AP67" s="277"/>
      <c r="AQ67" s="277"/>
      <c r="AR67" s="277"/>
      <c r="AS67" s="277"/>
      <c r="AT67" s="277"/>
      <c r="AU67" s="277"/>
      <c r="AV67" s="277"/>
      <c r="AW67" s="277"/>
      <c r="AX67" s="277"/>
      <c r="AY67" s="277"/>
      <c r="AZ67" s="277"/>
      <c r="BA67" s="277"/>
      <c r="BB67" s="277"/>
    </row>
    <row r="68" spans="1:54" x14ac:dyDescent="0.25">
      <c r="A68" s="277"/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77"/>
      <c r="AB68" s="277"/>
      <c r="AC68" s="277"/>
      <c r="AD68" s="277"/>
      <c r="AE68" s="277"/>
      <c r="AF68" s="277"/>
      <c r="AG68" s="277"/>
      <c r="AH68" s="277"/>
      <c r="AI68" s="277"/>
      <c r="AJ68" s="277"/>
      <c r="AK68" s="277"/>
      <c r="AL68" s="277"/>
      <c r="AM68" s="277"/>
      <c r="AN68" s="277"/>
      <c r="AO68" s="277"/>
      <c r="AP68" s="277"/>
      <c r="AQ68" s="277"/>
      <c r="AR68" s="277"/>
      <c r="AS68" s="277"/>
      <c r="AT68" s="277"/>
      <c r="AU68" s="277"/>
      <c r="AV68" s="277"/>
      <c r="AW68" s="277"/>
      <c r="AX68" s="277"/>
      <c r="AY68" s="277"/>
      <c r="AZ68" s="277"/>
      <c r="BA68" s="277"/>
      <c r="BB68" s="277"/>
    </row>
    <row r="69" spans="1:54" x14ac:dyDescent="0.25">
      <c r="A69" s="277"/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  <c r="AC69" s="277"/>
      <c r="AD69" s="277"/>
      <c r="AE69" s="277"/>
      <c r="AF69" s="277"/>
      <c r="AG69" s="277"/>
      <c r="AH69" s="277"/>
      <c r="AI69" s="277"/>
      <c r="AJ69" s="277"/>
      <c r="AK69" s="277"/>
      <c r="AL69" s="277"/>
      <c r="AM69" s="277"/>
      <c r="AN69" s="277"/>
      <c r="AO69" s="277"/>
      <c r="AP69" s="277"/>
      <c r="AQ69" s="277"/>
      <c r="AR69" s="277"/>
      <c r="AS69" s="277"/>
      <c r="AT69" s="277"/>
      <c r="AU69" s="277"/>
      <c r="AV69" s="277"/>
      <c r="AW69" s="277"/>
      <c r="AX69" s="277"/>
      <c r="AY69" s="277"/>
      <c r="AZ69" s="277"/>
      <c r="BA69" s="277"/>
      <c r="BB69" s="277"/>
    </row>
    <row r="70" spans="1:54" x14ac:dyDescent="0.25">
      <c r="A70" s="277"/>
      <c r="B70" s="277"/>
      <c r="C70" s="277"/>
      <c r="D70" s="277"/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277"/>
      <c r="R70" s="277"/>
      <c r="S70" s="277"/>
      <c r="T70" s="277"/>
      <c r="U70" s="277"/>
      <c r="V70" s="277"/>
      <c r="W70" s="277"/>
      <c r="X70" s="277"/>
      <c r="Y70" s="277"/>
      <c r="Z70" s="277"/>
      <c r="AA70" s="277"/>
      <c r="AB70" s="277"/>
      <c r="AC70" s="277"/>
      <c r="AD70" s="277"/>
      <c r="AE70" s="277"/>
      <c r="AF70" s="277"/>
      <c r="AG70" s="277"/>
      <c r="AH70" s="277"/>
      <c r="AI70" s="277"/>
      <c r="AJ70" s="277"/>
      <c r="AK70" s="277"/>
      <c r="AL70" s="277"/>
      <c r="AM70" s="277"/>
      <c r="AN70" s="277"/>
      <c r="AO70" s="277"/>
      <c r="AP70" s="277"/>
      <c r="AQ70" s="277"/>
      <c r="AR70" s="277"/>
      <c r="AS70" s="277"/>
      <c r="AT70" s="277"/>
      <c r="AU70" s="277"/>
      <c r="AV70" s="277"/>
      <c r="AW70" s="277"/>
      <c r="AX70" s="277"/>
      <c r="AY70" s="277"/>
      <c r="AZ70" s="277"/>
      <c r="BA70" s="277"/>
      <c r="BB70" s="277"/>
    </row>
    <row r="71" spans="1:54" x14ac:dyDescent="0.25">
      <c r="A71" s="277"/>
      <c r="B71" s="277"/>
      <c r="C71" s="277"/>
      <c r="D71" s="277"/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277"/>
      <c r="V71" s="277"/>
      <c r="W71" s="277"/>
      <c r="X71" s="277"/>
      <c r="Y71" s="277"/>
      <c r="Z71" s="277"/>
      <c r="AA71" s="277"/>
      <c r="AB71" s="277"/>
      <c r="AC71" s="277"/>
      <c r="AD71" s="277"/>
      <c r="AE71" s="277"/>
      <c r="AF71" s="277"/>
      <c r="AG71" s="277"/>
      <c r="AH71" s="277"/>
      <c r="AI71" s="277"/>
      <c r="AJ71" s="277"/>
      <c r="AK71" s="277"/>
      <c r="AL71" s="277"/>
      <c r="AM71" s="277"/>
      <c r="AN71" s="277"/>
      <c r="AO71" s="277"/>
      <c r="AP71" s="277"/>
      <c r="AQ71" s="277"/>
      <c r="AR71" s="277"/>
      <c r="AS71" s="277"/>
      <c r="AT71" s="277"/>
      <c r="AU71" s="277"/>
      <c r="AV71" s="277"/>
      <c r="AW71" s="277"/>
      <c r="AX71" s="277"/>
      <c r="AY71" s="277"/>
      <c r="AZ71" s="277"/>
      <c r="BA71" s="277"/>
      <c r="BB71" s="277"/>
    </row>
    <row r="72" spans="1:54" x14ac:dyDescent="0.25">
      <c r="A72" s="277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277"/>
      <c r="V72" s="277"/>
      <c r="W72" s="277"/>
      <c r="X72" s="277"/>
      <c r="Y72" s="277"/>
      <c r="Z72" s="277"/>
      <c r="AA72" s="277"/>
      <c r="AB72" s="277"/>
      <c r="AC72" s="277"/>
      <c r="AD72" s="277"/>
      <c r="AE72" s="277"/>
      <c r="AF72" s="277"/>
      <c r="AG72" s="277"/>
      <c r="AH72" s="277"/>
      <c r="AI72" s="277"/>
      <c r="AJ72" s="277"/>
      <c r="AK72" s="277"/>
      <c r="AL72" s="277"/>
      <c r="AM72" s="277"/>
      <c r="AN72" s="277"/>
      <c r="AO72" s="277"/>
      <c r="AP72" s="277"/>
      <c r="AQ72" s="277"/>
      <c r="AR72" s="277"/>
      <c r="AS72" s="277"/>
      <c r="AT72" s="277"/>
      <c r="AU72" s="277"/>
      <c r="AV72" s="277"/>
      <c r="AW72" s="277"/>
      <c r="AX72" s="277"/>
      <c r="AY72" s="277"/>
      <c r="AZ72" s="277"/>
      <c r="BA72" s="277"/>
      <c r="BB72" s="277"/>
    </row>
    <row r="73" spans="1:54" x14ac:dyDescent="0.25">
      <c r="A73" s="277"/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  <c r="Z73" s="277"/>
      <c r="AA73" s="277"/>
      <c r="AB73" s="277"/>
      <c r="AC73" s="277"/>
      <c r="AD73" s="277"/>
      <c r="AE73" s="277"/>
      <c r="AF73" s="277"/>
      <c r="AG73" s="277"/>
      <c r="AH73" s="277"/>
      <c r="AI73" s="277"/>
      <c r="AJ73" s="277"/>
      <c r="AK73" s="277"/>
      <c r="AL73" s="277"/>
      <c r="AM73" s="277"/>
      <c r="AN73" s="277"/>
      <c r="AO73" s="277"/>
      <c r="AP73" s="277"/>
      <c r="AQ73" s="277"/>
      <c r="AR73" s="277"/>
      <c r="AS73" s="277"/>
      <c r="AT73" s="277"/>
      <c r="AU73" s="277"/>
      <c r="AV73" s="277"/>
      <c r="AW73" s="277"/>
      <c r="AX73" s="277"/>
      <c r="AY73" s="277"/>
      <c r="AZ73" s="277"/>
      <c r="BA73" s="277"/>
      <c r="BB73" s="277"/>
    </row>
    <row r="74" spans="1:54" x14ac:dyDescent="0.25">
      <c r="A74" s="277"/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77"/>
      <c r="AB74" s="277"/>
      <c r="AC74" s="277"/>
      <c r="AD74" s="277"/>
      <c r="AE74" s="277"/>
      <c r="AF74" s="277"/>
      <c r="AG74" s="277"/>
      <c r="AH74" s="277"/>
      <c r="AI74" s="277"/>
      <c r="AJ74" s="277"/>
      <c r="AK74" s="277"/>
      <c r="AL74" s="277"/>
      <c r="AM74" s="277"/>
      <c r="AN74" s="277"/>
      <c r="AO74" s="277"/>
      <c r="AP74" s="277"/>
      <c r="AQ74" s="277"/>
      <c r="AR74" s="277"/>
      <c r="AS74" s="277"/>
      <c r="AT74" s="277"/>
      <c r="AU74" s="277"/>
      <c r="AV74" s="277"/>
      <c r="AW74" s="277"/>
      <c r="AX74" s="277"/>
      <c r="AY74" s="277"/>
      <c r="AZ74" s="277"/>
      <c r="BA74" s="277"/>
      <c r="BB74" s="277"/>
    </row>
    <row r="75" spans="1:54" x14ac:dyDescent="0.25">
      <c r="A75" s="277"/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77"/>
      <c r="AB75" s="277"/>
      <c r="AC75" s="277"/>
      <c r="AD75" s="277"/>
      <c r="AE75" s="277"/>
      <c r="AF75" s="277"/>
      <c r="AG75" s="277"/>
      <c r="AH75" s="277"/>
      <c r="AI75" s="277"/>
      <c r="AJ75" s="277"/>
      <c r="AK75" s="277"/>
      <c r="AL75" s="277"/>
      <c r="AM75" s="277"/>
      <c r="AN75" s="277"/>
      <c r="AO75" s="277"/>
      <c r="AP75" s="277"/>
      <c r="AQ75" s="277"/>
      <c r="AR75" s="277"/>
      <c r="AS75" s="277"/>
      <c r="AT75" s="277"/>
      <c r="AU75" s="277"/>
      <c r="AV75" s="277"/>
      <c r="AW75" s="277"/>
      <c r="AX75" s="277"/>
      <c r="AY75" s="277"/>
      <c r="AZ75" s="277"/>
      <c r="BA75" s="277"/>
      <c r="BB75" s="277"/>
    </row>
    <row r="76" spans="1:54" x14ac:dyDescent="0.25">
      <c r="A76" s="277"/>
      <c r="B76" s="277"/>
      <c r="C76" s="277"/>
      <c r="D76" s="277"/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  <c r="AB76" s="277"/>
      <c r="AC76" s="277"/>
      <c r="AD76" s="277"/>
      <c r="AE76" s="277"/>
      <c r="AF76" s="277"/>
      <c r="AG76" s="277"/>
      <c r="AH76" s="277"/>
      <c r="AI76" s="277"/>
      <c r="AJ76" s="277"/>
      <c r="AK76" s="277"/>
      <c r="AL76" s="277"/>
      <c r="AM76" s="277"/>
      <c r="AN76" s="277"/>
      <c r="AO76" s="277"/>
      <c r="AP76" s="277"/>
      <c r="AQ76" s="277"/>
      <c r="AR76" s="277"/>
      <c r="AS76" s="277"/>
      <c r="AT76" s="277"/>
      <c r="AU76" s="277"/>
      <c r="AV76" s="277"/>
      <c r="AW76" s="277"/>
      <c r="AX76" s="277"/>
      <c r="AY76" s="277"/>
      <c r="AZ76" s="277"/>
      <c r="BA76" s="277"/>
      <c r="BB76" s="277"/>
    </row>
    <row r="77" spans="1:54" x14ac:dyDescent="0.25">
      <c r="A77" s="277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  <c r="AB77" s="277"/>
      <c r="AC77" s="277"/>
      <c r="AD77" s="277"/>
      <c r="AE77" s="277"/>
      <c r="AF77" s="277"/>
      <c r="AG77" s="277"/>
      <c r="AH77" s="277"/>
      <c r="AI77" s="277"/>
      <c r="AJ77" s="277"/>
      <c r="AK77" s="277"/>
      <c r="AL77" s="277"/>
      <c r="AM77" s="277"/>
      <c r="AN77" s="277"/>
      <c r="AO77" s="277"/>
      <c r="AP77" s="277"/>
      <c r="AQ77" s="277"/>
      <c r="AR77" s="277"/>
      <c r="AS77" s="277"/>
      <c r="AT77" s="277"/>
      <c r="AU77" s="277"/>
      <c r="AV77" s="277"/>
      <c r="AW77" s="277"/>
      <c r="AX77" s="277"/>
      <c r="AY77" s="277"/>
      <c r="AZ77" s="277"/>
      <c r="BA77" s="277"/>
      <c r="BB77" s="277"/>
    </row>
    <row r="78" spans="1:54" x14ac:dyDescent="0.25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  <c r="Z78" s="277"/>
      <c r="AA78" s="277"/>
      <c r="AB78" s="277"/>
      <c r="AC78" s="277"/>
      <c r="AD78" s="277"/>
      <c r="AE78" s="277"/>
      <c r="AF78" s="277"/>
      <c r="AG78" s="277"/>
      <c r="AH78" s="277"/>
      <c r="AI78" s="277"/>
      <c r="AJ78" s="277"/>
      <c r="AK78" s="277"/>
      <c r="AL78" s="277"/>
      <c r="AM78" s="277"/>
      <c r="AN78" s="277"/>
      <c r="AO78" s="277"/>
      <c r="AP78" s="277"/>
      <c r="AQ78" s="277"/>
      <c r="AR78" s="277"/>
      <c r="AS78" s="277"/>
      <c r="AT78" s="277"/>
      <c r="AU78" s="277"/>
      <c r="AV78" s="277"/>
      <c r="AW78" s="277"/>
      <c r="AX78" s="277"/>
      <c r="AY78" s="277"/>
      <c r="AZ78" s="277"/>
      <c r="BA78" s="277"/>
      <c r="BB78" s="277"/>
    </row>
    <row r="79" spans="1:54" x14ac:dyDescent="0.25">
      <c r="A79" s="277"/>
      <c r="B79" s="277"/>
      <c r="C79" s="277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77"/>
      <c r="AB79" s="277"/>
      <c r="AC79" s="277"/>
      <c r="AD79" s="277"/>
      <c r="AE79" s="277"/>
      <c r="AF79" s="277"/>
      <c r="AG79" s="277"/>
      <c r="AH79" s="277"/>
      <c r="AI79" s="277"/>
      <c r="AJ79" s="277"/>
      <c r="AK79" s="277"/>
      <c r="AL79" s="277"/>
      <c r="AM79" s="277"/>
      <c r="AN79" s="277"/>
      <c r="AO79" s="277"/>
      <c r="AP79" s="277"/>
      <c r="AQ79" s="277"/>
      <c r="AR79" s="277"/>
      <c r="AS79" s="277"/>
      <c r="AT79" s="277"/>
      <c r="AU79" s="277"/>
      <c r="AV79" s="277"/>
      <c r="AW79" s="277"/>
      <c r="AX79" s="277"/>
      <c r="AY79" s="277"/>
      <c r="AZ79" s="277"/>
      <c r="BA79" s="277"/>
      <c r="BB79" s="277"/>
    </row>
    <row r="80" spans="1:54" x14ac:dyDescent="0.25">
      <c r="A80" s="277"/>
      <c r="B80" s="277"/>
      <c r="C80" s="277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77"/>
      <c r="AB80" s="277"/>
      <c r="AC80" s="277"/>
      <c r="AD80" s="277"/>
      <c r="AE80" s="277"/>
      <c r="AF80" s="277"/>
      <c r="AG80" s="277"/>
      <c r="AH80" s="277"/>
      <c r="AI80" s="277"/>
      <c r="AJ80" s="277"/>
      <c r="AK80" s="277"/>
      <c r="AL80" s="277"/>
      <c r="AM80" s="277"/>
      <c r="AN80" s="277"/>
      <c r="AO80" s="277"/>
      <c r="AP80" s="277"/>
      <c r="AQ80" s="277"/>
      <c r="AR80" s="277"/>
      <c r="AS80" s="277"/>
      <c r="AT80" s="277"/>
      <c r="AU80" s="277"/>
      <c r="AV80" s="277"/>
      <c r="AW80" s="277"/>
      <c r="AX80" s="277"/>
      <c r="AY80" s="277"/>
      <c r="AZ80" s="277"/>
      <c r="BA80" s="277"/>
      <c r="BB80" s="277"/>
    </row>
    <row r="81" spans="1:54" x14ac:dyDescent="0.25">
      <c r="A81" s="277"/>
      <c r="B81" s="277"/>
      <c r="C81" s="277"/>
      <c r="D81" s="277"/>
      <c r="E81" s="277"/>
      <c r="F81" s="277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  <c r="Z81" s="277"/>
      <c r="AA81" s="277"/>
      <c r="AB81" s="277"/>
      <c r="AC81" s="277"/>
      <c r="AD81" s="277"/>
      <c r="AE81" s="277"/>
      <c r="AF81" s="277"/>
      <c r="AG81" s="277"/>
      <c r="AH81" s="277"/>
      <c r="AI81" s="277"/>
      <c r="AJ81" s="277"/>
      <c r="AK81" s="277"/>
      <c r="AL81" s="277"/>
      <c r="AM81" s="277"/>
      <c r="AN81" s="277"/>
      <c r="AO81" s="277"/>
      <c r="AP81" s="277"/>
      <c r="AQ81" s="277"/>
      <c r="AR81" s="277"/>
      <c r="AS81" s="277"/>
      <c r="AT81" s="277"/>
      <c r="AU81" s="277"/>
      <c r="AV81" s="277"/>
      <c r="AW81" s="277"/>
      <c r="AX81" s="277"/>
      <c r="AY81" s="277"/>
      <c r="AZ81" s="277"/>
      <c r="BA81" s="277"/>
      <c r="BB81" s="277"/>
    </row>
    <row r="82" spans="1:54" x14ac:dyDescent="0.25">
      <c r="A82" s="277"/>
      <c r="B82" s="277"/>
      <c r="C82" s="277"/>
      <c r="D82" s="277"/>
      <c r="E82" s="277"/>
      <c r="F82" s="277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  <c r="Z82" s="277"/>
      <c r="AA82" s="277"/>
      <c r="AB82" s="277"/>
      <c r="AC82" s="277"/>
      <c r="AD82" s="277"/>
      <c r="AE82" s="277"/>
      <c r="AF82" s="277"/>
      <c r="AG82" s="277"/>
      <c r="AH82" s="277"/>
      <c r="AI82" s="277"/>
      <c r="AJ82" s="277"/>
      <c r="AK82" s="277"/>
      <c r="AL82" s="277"/>
      <c r="AM82" s="277"/>
      <c r="AN82" s="277"/>
      <c r="AO82" s="277"/>
      <c r="AP82" s="277"/>
      <c r="AQ82" s="277"/>
      <c r="AR82" s="277"/>
      <c r="AS82" s="277"/>
      <c r="AT82" s="277"/>
      <c r="AU82" s="277"/>
      <c r="AV82" s="277"/>
      <c r="AW82" s="277"/>
      <c r="AX82" s="277"/>
      <c r="AY82" s="277"/>
      <c r="AZ82" s="277"/>
      <c r="BA82" s="277"/>
      <c r="BB82" s="277"/>
    </row>
    <row r="83" spans="1:54" x14ac:dyDescent="0.25">
      <c r="A83" s="277"/>
      <c r="B83" s="277"/>
      <c r="C83" s="277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  <c r="Z83" s="277"/>
      <c r="AA83" s="277"/>
      <c r="AB83" s="277"/>
      <c r="AC83" s="277"/>
      <c r="AD83" s="277"/>
      <c r="AE83" s="277"/>
      <c r="AF83" s="277"/>
      <c r="AG83" s="277"/>
      <c r="AH83" s="277"/>
      <c r="AI83" s="277"/>
      <c r="AJ83" s="277"/>
      <c r="AK83" s="277"/>
      <c r="AL83" s="277"/>
      <c r="AM83" s="277"/>
      <c r="AN83" s="277"/>
      <c r="AO83" s="277"/>
      <c r="AP83" s="277"/>
      <c r="AQ83" s="277"/>
      <c r="AR83" s="277"/>
      <c r="AS83" s="277"/>
      <c r="AT83" s="277"/>
      <c r="AU83" s="277"/>
      <c r="AV83" s="277"/>
      <c r="AW83" s="277"/>
      <c r="AX83" s="277"/>
      <c r="AY83" s="277"/>
      <c r="AZ83" s="277"/>
      <c r="BA83" s="277"/>
      <c r="BB83" s="277"/>
    </row>
    <row r="84" spans="1:54" x14ac:dyDescent="0.25">
      <c r="A84" s="277"/>
      <c r="B84" s="277"/>
      <c r="C84" s="277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  <c r="Z84" s="277"/>
      <c r="AA84" s="277"/>
      <c r="AB84" s="277"/>
      <c r="AC84" s="277"/>
      <c r="AD84" s="277"/>
      <c r="AE84" s="277"/>
      <c r="AF84" s="277"/>
      <c r="AG84" s="277"/>
      <c r="AH84" s="277"/>
      <c r="AI84" s="277"/>
      <c r="AJ84" s="277"/>
      <c r="AK84" s="277"/>
      <c r="AL84" s="277"/>
      <c r="AM84" s="277"/>
      <c r="AN84" s="277"/>
      <c r="AO84" s="277"/>
      <c r="AP84" s="277"/>
      <c r="AQ84" s="277"/>
      <c r="AR84" s="277"/>
      <c r="AS84" s="277"/>
      <c r="AT84" s="277"/>
      <c r="AU84" s="277"/>
      <c r="AV84" s="277"/>
      <c r="AW84" s="277"/>
      <c r="AX84" s="277"/>
      <c r="AY84" s="277"/>
      <c r="AZ84" s="277"/>
      <c r="BA84" s="277"/>
      <c r="BB84" s="277"/>
    </row>
    <row r="85" spans="1:54" x14ac:dyDescent="0.25">
      <c r="A85" s="277"/>
      <c r="B85" s="277"/>
      <c r="C85" s="277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77"/>
      <c r="AB85" s="277"/>
      <c r="AC85" s="277"/>
      <c r="AD85" s="277"/>
      <c r="AE85" s="277"/>
      <c r="AF85" s="277"/>
      <c r="AG85" s="277"/>
      <c r="AH85" s="277"/>
      <c r="AI85" s="277"/>
      <c r="AJ85" s="277"/>
      <c r="AK85" s="277"/>
      <c r="AL85" s="277"/>
      <c r="AM85" s="277"/>
      <c r="AN85" s="277"/>
      <c r="AO85" s="277"/>
      <c r="AP85" s="277"/>
      <c r="AQ85" s="277"/>
      <c r="AR85" s="277"/>
      <c r="AS85" s="277"/>
      <c r="AT85" s="277"/>
      <c r="AU85" s="277"/>
      <c r="AV85" s="277"/>
      <c r="AW85" s="277"/>
      <c r="AX85" s="277"/>
      <c r="AY85" s="277"/>
      <c r="AZ85" s="277"/>
      <c r="BA85" s="277"/>
      <c r="BB85" s="277"/>
    </row>
    <row r="86" spans="1:54" x14ac:dyDescent="0.25">
      <c r="A86" s="277"/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77"/>
      <c r="AB86" s="277"/>
      <c r="AC86" s="277"/>
      <c r="AD86" s="277"/>
      <c r="AE86" s="277"/>
      <c r="AF86" s="277"/>
      <c r="AG86" s="277"/>
      <c r="AH86" s="277"/>
      <c r="AI86" s="277"/>
      <c r="AJ86" s="277"/>
      <c r="AK86" s="277"/>
      <c r="AL86" s="277"/>
      <c r="AM86" s="277"/>
      <c r="AN86" s="277"/>
      <c r="AO86" s="277"/>
      <c r="AP86" s="277"/>
      <c r="AQ86" s="277"/>
      <c r="AR86" s="277"/>
      <c r="AS86" s="277"/>
      <c r="AT86" s="277"/>
      <c r="AU86" s="277"/>
      <c r="AV86" s="277"/>
      <c r="AW86" s="277"/>
      <c r="AX86" s="277"/>
      <c r="AY86" s="277"/>
      <c r="AZ86" s="277"/>
      <c r="BA86" s="277"/>
      <c r="BB86" s="277"/>
    </row>
    <row r="87" spans="1:54" x14ac:dyDescent="0.25">
      <c r="A87" s="277"/>
      <c r="B87" s="277"/>
      <c r="C87" s="277"/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  <c r="Z87" s="277"/>
      <c r="AA87" s="277"/>
      <c r="AB87" s="277"/>
      <c r="AC87" s="277"/>
      <c r="AD87" s="277"/>
      <c r="AE87" s="277"/>
      <c r="AF87" s="277"/>
      <c r="AG87" s="277"/>
      <c r="AH87" s="277"/>
      <c r="AI87" s="277"/>
      <c r="AJ87" s="277"/>
      <c r="AK87" s="277"/>
      <c r="AL87" s="277"/>
      <c r="AM87" s="277"/>
      <c r="AN87" s="277"/>
      <c r="AO87" s="277"/>
      <c r="AP87" s="277"/>
      <c r="AQ87" s="277"/>
      <c r="AR87" s="277"/>
      <c r="AS87" s="277"/>
      <c r="AT87" s="277"/>
      <c r="AU87" s="277"/>
      <c r="AV87" s="277"/>
      <c r="AW87" s="277"/>
      <c r="AX87" s="277"/>
      <c r="AY87" s="277"/>
      <c r="AZ87" s="277"/>
      <c r="BA87" s="277"/>
      <c r="BB87" s="277"/>
    </row>
    <row r="88" spans="1:54" x14ac:dyDescent="0.25">
      <c r="A88" s="277"/>
      <c r="B88" s="277"/>
      <c r="C88" s="277"/>
      <c r="D88" s="277"/>
      <c r="E88" s="277"/>
      <c r="F88" s="277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  <c r="Z88" s="277"/>
      <c r="AA88" s="277"/>
      <c r="AB88" s="277"/>
      <c r="AC88" s="277"/>
      <c r="AD88" s="277"/>
      <c r="AE88" s="277"/>
      <c r="AF88" s="277"/>
      <c r="AG88" s="277"/>
      <c r="AH88" s="277"/>
      <c r="AI88" s="277"/>
      <c r="AJ88" s="277"/>
      <c r="AK88" s="277"/>
      <c r="AL88" s="277"/>
      <c r="AM88" s="277"/>
      <c r="AN88" s="277"/>
      <c r="AO88" s="277"/>
      <c r="AP88" s="277"/>
      <c r="AQ88" s="277"/>
      <c r="AR88" s="277"/>
      <c r="AS88" s="277"/>
      <c r="AT88" s="277"/>
      <c r="AU88" s="277"/>
      <c r="AV88" s="277"/>
      <c r="AW88" s="277"/>
      <c r="AX88" s="277"/>
      <c r="AY88" s="277"/>
      <c r="AZ88" s="277"/>
      <c r="BA88" s="277"/>
      <c r="BB88" s="277"/>
    </row>
    <row r="89" spans="1:54" x14ac:dyDescent="0.25">
      <c r="A89" s="277"/>
      <c r="B89" s="277"/>
      <c r="C89" s="277"/>
      <c r="D89" s="277"/>
      <c r="E89" s="277"/>
      <c r="F89" s="277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  <c r="Z89" s="277"/>
      <c r="AA89" s="277"/>
      <c r="AB89" s="277"/>
      <c r="AC89" s="277"/>
      <c r="AD89" s="277"/>
      <c r="AE89" s="277"/>
      <c r="AF89" s="277"/>
      <c r="AG89" s="277"/>
      <c r="AH89" s="277"/>
      <c r="AI89" s="277"/>
      <c r="AJ89" s="277"/>
      <c r="AK89" s="277"/>
      <c r="AL89" s="277"/>
      <c r="AM89" s="277"/>
      <c r="AN89" s="277"/>
      <c r="AO89" s="277"/>
      <c r="AP89" s="277"/>
      <c r="AQ89" s="277"/>
      <c r="AR89" s="277"/>
      <c r="AS89" s="277"/>
      <c r="AT89" s="277"/>
      <c r="AU89" s="277"/>
      <c r="AV89" s="277"/>
      <c r="AW89" s="277"/>
      <c r="AX89" s="277"/>
      <c r="AY89" s="277"/>
      <c r="AZ89" s="277"/>
      <c r="BA89" s="277"/>
      <c r="BB89" s="277"/>
    </row>
    <row r="90" spans="1:54" x14ac:dyDescent="0.25">
      <c r="A90" s="277"/>
      <c r="B90" s="277"/>
      <c r="C90" s="277"/>
      <c r="D90" s="277"/>
      <c r="E90" s="277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  <c r="Z90" s="277"/>
      <c r="AA90" s="277"/>
      <c r="AB90" s="277"/>
      <c r="AC90" s="277"/>
      <c r="AD90" s="277"/>
      <c r="AE90" s="277"/>
      <c r="AF90" s="277"/>
      <c r="AG90" s="277"/>
      <c r="AH90" s="277"/>
      <c r="AI90" s="277"/>
      <c r="AJ90" s="277"/>
      <c r="AK90" s="277"/>
      <c r="AL90" s="277"/>
      <c r="AM90" s="277"/>
      <c r="AN90" s="277"/>
      <c r="AO90" s="277"/>
      <c r="AP90" s="277"/>
      <c r="AQ90" s="277"/>
      <c r="AR90" s="277"/>
      <c r="AS90" s="277"/>
      <c r="AT90" s="277"/>
      <c r="AU90" s="277"/>
      <c r="AV90" s="277"/>
      <c r="AW90" s="277"/>
      <c r="AX90" s="277"/>
      <c r="AY90" s="277"/>
      <c r="AZ90" s="277"/>
      <c r="BA90" s="277"/>
      <c r="BB90" s="277"/>
    </row>
    <row r="91" spans="1:54" x14ac:dyDescent="0.25">
      <c r="A91" s="277"/>
      <c r="B91" s="277"/>
      <c r="C91" s="277"/>
      <c r="D91" s="277"/>
      <c r="E91" s="277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  <c r="Z91" s="277"/>
      <c r="AA91" s="277"/>
      <c r="AB91" s="277"/>
      <c r="AC91" s="277"/>
      <c r="AD91" s="277"/>
      <c r="AE91" s="277"/>
      <c r="AF91" s="277"/>
      <c r="AG91" s="277"/>
      <c r="AH91" s="277"/>
      <c r="AI91" s="277"/>
      <c r="AJ91" s="277"/>
      <c r="AK91" s="277"/>
      <c r="AL91" s="277"/>
      <c r="AM91" s="277"/>
      <c r="AN91" s="277"/>
      <c r="AO91" s="277"/>
      <c r="AP91" s="277"/>
      <c r="AQ91" s="277"/>
      <c r="AR91" s="277"/>
      <c r="AS91" s="277"/>
      <c r="AT91" s="277"/>
      <c r="AU91" s="277"/>
      <c r="AV91" s="277"/>
      <c r="AW91" s="277"/>
      <c r="AX91" s="277"/>
      <c r="AY91" s="277"/>
      <c r="AZ91" s="277"/>
      <c r="BA91" s="277"/>
      <c r="BB91" s="277"/>
    </row>
    <row r="92" spans="1:54" x14ac:dyDescent="0.25">
      <c r="A92" s="277"/>
      <c r="B92" s="277"/>
      <c r="C92" s="277"/>
      <c r="D92" s="277"/>
      <c r="E92" s="277"/>
      <c r="F92" s="277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  <c r="Z92" s="277"/>
      <c r="AA92" s="277"/>
      <c r="AB92" s="277"/>
      <c r="AC92" s="277"/>
      <c r="AD92" s="277"/>
      <c r="AE92" s="277"/>
      <c r="AF92" s="277"/>
      <c r="AG92" s="277"/>
      <c r="AH92" s="277"/>
      <c r="AI92" s="277"/>
      <c r="AJ92" s="277"/>
      <c r="AK92" s="277"/>
      <c r="AL92" s="277"/>
      <c r="AM92" s="277"/>
      <c r="AN92" s="277"/>
      <c r="AO92" s="277"/>
      <c r="AP92" s="277"/>
      <c r="AQ92" s="277"/>
      <c r="AR92" s="277"/>
      <c r="AS92" s="277"/>
      <c r="AT92" s="277"/>
      <c r="AU92" s="277"/>
      <c r="AV92" s="277"/>
      <c r="AW92" s="277"/>
      <c r="AX92" s="277"/>
      <c r="AY92" s="277"/>
      <c r="AZ92" s="277"/>
      <c r="BA92" s="277"/>
      <c r="BB92" s="277"/>
    </row>
    <row r="93" spans="1:54" x14ac:dyDescent="0.25">
      <c r="A93" s="277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  <c r="Z93" s="277"/>
      <c r="AA93" s="277"/>
      <c r="AB93" s="277"/>
      <c r="AC93" s="277"/>
      <c r="AD93" s="277"/>
      <c r="AE93" s="277"/>
      <c r="AF93" s="277"/>
      <c r="AG93" s="277"/>
      <c r="AH93" s="277"/>
      <c r="AI93" s="277"/>
      <c r="AJ93" s="277"/>
      <c r="AK93" s="277"/>
      <c r="AL93" s="277"/>
      <c r="AM93" s="277"/>
      <c r="AN93" s="277"/>
      <c r="AO93" s="277"/>
      <c r="AP93" s="277"/>
      <c r="AQ93" s="277"/>
      <c r="AR93" s="277"/>
      <c r="AS93" s="277"/>
      <c r="AT93" s="277"/>
      <c r="AU93" s="277"/>
      <c r="AV93" s="277"/>
      <c r="AW93" s="277"/>
      <c r="AX93" s="277"/>
      <c r="AY93" s="277"/>
      <c r="AZ93" s="277"/>
      <c r="BA93" s="277"/>
      <c r="BB93" s="277"/>
    </row>
    <row r="94" spans="1:54" x14ac:dyDescent="0.25">
      <c r="A94" s="277"/>
      <c r="B94" s="277"/>
      <c r="C94" s="277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  <c r="Z94" s="277"/>
      <c r="AA94" s="277"/>
      <c r="AB94" s="277"/>
      <c r="AC94" s="277"/>
      <c r="AD94" s="277"/>
      <c r="AE94" s="277"/>
      <c r="AF94" s="277"/>
      <c r="AG94" s="277"/>
      <c r="AH94" s="277"/>
      <c r="AI94" s="277"/>
      <c r="AJ94" s="277"/>
      <c r="AK94" s="277"/>
      <c r="AL94" s="277"/>
      <c r="AM94" s="277"/>
      <c r="AN94" s="277"/>
      <c r="AO94" s="277"/>
      <c r="AP94" s="277"/>
      <c r="AQ94" s="277"/>
      <c r="AR94" s="277"/>
      <c r="AS94" s="277"/>
      <c r="AT94" s="277"/>
      <c r="AU94" s="277"/>
      <c r="AV94" s="277"/>
      <c r="AW94" s="277"/>
      <c r="AX94" s="277"/>
      <c r="AY94" s="277"/>
      <c r="AZ94" s="277"/>
      <c r="BA94" s="277"/>
      <c r="BB94" s="277"/>
    </row>
    <row r="95" spans="1:54" x14ac:dyDescent="0.25">
      <c r="A95" s="277"/>
      <c r="B95" s="277"/>
      <c r="C95" s="277"/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77"/>
      <c r="AB95" s="277"/>
      <c r="AC95" s="277"/>
      <c r="AD95" s="277"/>
      <c r="AE95" s="277"/>
      <c r="AF95" s="277"/>
      <c r="AG95" s="277"/>
      <c r="AH95" s="277"/>
      <c r="AI95" s="277"/>
      <c r="AJ95" s="277"/>
      <c r="AK95" s="277"/>
      <c r="AL95" s="277"/>
      <c r="AM95" s="277"/>
      <c r="AN95" s="277"/>
      <c r="AO95" s="277"/>
      <c r="AP95" s="277"/>
      <c r="AQ95" s="277"/>
      <c r="AR95" s="277"/>
      <c r="AS95" s="277"/>
      <c r="AT95" s="277"/>
      <c r="AU95" s="277"/>
      <c r="AV95" s="277"/>
      <c r="AW95" s="277"/>
      <c r="AX95" s="277"/>
      <c r="AY95" s="277"/>
      <c r="AZ95" s="277"/>
      <c r="BA95" s="277"/>
      <c r="BB95" s="277"/>
    </row>
    <row r="96" spans="1:54" x14ac:dyDescent="0.25">
      <c r="A96" s="277"/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  <c r="AA96" s="277"/>
      <c r="AB96" s="277"/>
      <c r="AC96" s="277"/>
      <c r="AD96" s="277"/>
      <c r="AE96" s="277"/>
      <c r="AF96" s="277"/>
      <c r="AG96" s="277"/>
      <c r="AH96" s="277"/>
      <c r="AI96" s="277"/>
      <c r="AJ96" s="277"/>
      <c r="AK96" s="277"/>
      <c r="AL96" s="277"/>
      <c r="AM96" s="277"/>
      <c r="AN96" s="277"/>
      <c r="AO96" s="277"/>
      <c r="AP96" s="277"/>
      <c r="AQ96" s="277"/>
      <c r="AR96" s="277"/>
      <c r="AS96" s="277"/>
      <c r="AT96" s="277"/>
      <c r="AU96" s="277"/>
      <c r="AV96" s="277"/>
      <c r="AW96" s="277"/>
      <c r="AX96" s="277"/>
      <c r="AY96" s="277"/>
      <c r="AZ96" s="277"/>
      <c r="BA96" s="277"/>
      <c r="BB96" s="277"/>
    </row>
    <row r="97" spans="1:54" x14ac:dyDescent="0.25">
      <c r="A97" s="277"/>
      <c r="B97" s="277"/>
      <c r="C97" s="277"/>
      <c r="D97" s="277"/>
      <c r="E97" s="277"/>
      <c r="F97" s="277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77"/>
      <c r="Z97" s="277"/>
      <c r="AA97" s="277"/>
      <c r="AB97" s="277"/>
      <c r="AC97" s="277"/>
      <c r="AD97" s="277"/>
      <c r="AE97" s="277"/>
      <c r="AF97" s="277"/>
      <c r="AG97" s="277"/>
      <c r="AH97" s="277"/>
      <c r="AI97" s="277"/>
      <c r="AJ97" s="277"/>
      <c r="AK97" s="277"/>
      <c r="AL97" s="277"/>
      <c r="AM97" s="277"/>
      <c r="AN97" s="277"/>
      <c r="AO97" s="277"/>
      <c r="AP97" s="277"/>
      <c r="AQ97" s="277"/>
      <c r="AR97" s="277"/>
      <c r="AS97" s="277"/>
      <c r="AT97" s="277"/>
      <c r="AU97" s="277"/>
      <c r="AV97" s="277"/>
      <c r="AW97" s="277"/>
      <c r="AX97" s="277"/>
      <c r="AY97" s="277"/>
      <c r="AZ97" s="277"/>
      <c r="BA97" s="277"/>
      <c r="BB97" s="277"/>
    </row>
    <row r="98" spans="1:54" x14ac:dyDescent="0.25">
      <c r="A98" s="277"/>
      <c r="B98" s="277"/>
      <c r="C98" s="277"/>
      <c r="D98" s="277"/>
      <c r="E98" s="277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77"/>
      <c r="Z98" s="277"/>
      <c r="AA98" s="277"/>
      <c r="AB98" s="277"/>
      <c r="AC98" s="277"/>
      <c r="AD98" s="277"/>
      <c r="AE98" s="277"/>
      <c r="AF98" s="277"/>
      <c r="AG98" s="277"/>
      <c r="AH98" s="277"/>
      <c r="AI98" s="277"/>
      <c r="AJ98" s="277"/>
      <c r="AK98" s="277"/>
      <c r="AL98" s="277"/>
      <c r="AM98" s="277"/>
      <c r="AN98" s="277"/>
      <c r="AO98" s="277"/>
      <c r="AP98" s="277"/>
      <c r="AQ98" s="277"/>
      <c r="AR98" s="277"/>
      <c r="AS98" s="277"/>
      <c r="AT98" s="277"/>
      <c r="AU98" s="277"/>
      <c r="AV98" s="277"/>
      <c r="AW98" s="277"/>
      <c r="AX98" s="277"/>
      <c r="AY98" s="277"/>
      <c r="AZ98" s="277"/>
      <c r="BA98" s="277"/>
      <c r="BB98" s="277"/>
    </row>
    <row r="99" spans="1:54" x14ac:dyDescent="0.25">
      <c r="A99" s="277"/>
      <c r="B99" s="277"/>
      <c r="C99" s="277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  <c r="Z99" s="277"/>
      <c r="AA99" s="277"/>
      <c r="AB99" s="277"/>
      <c r="AC99" s="277"/>
      <c r="AD99" s="277"/>
      <c r="AE99" s="277"/>
      <c r="AF99" s="277"/>
      <c r="AG99" s="277"/>
      <c r="AH99" s="277"/>
      <c r="AI99" s="277"/>
      <c r="AJ99" s="277"/>
      <c r="AK99" s="277"/>
      <c r="AL99" s="277"/>
      <c r="AM99" s="277"/>
      <c r="AN99" s="277"/>
      <c r="AO99" s="277"/>
      <c r="AP99" s="277"/>
      <c r="AQ99" s="277"/>
      <c r="AR99" s="277"/>
      <c r="AS99" s="277"/>
      <c r="AT99" s="277"/>
      <c r="AU99" s="277"/>
      <c r="AV99" s="277"/>
      <c r="AW99" s="277"/>
      <c r="AX99" s="277"/>
      <c r="AY99" s="277"/>
      <c r="AZ99" s="277"/>
      <c r="BA99" s="277"/>
      <c r="BB99" s="277"/>
    </row>
    <row r="100" spans="1:54" x14ac:dyDescent="0.25">
      <c r="A100" s="277"/>
      <c r="B100" s="277"/>
      <c r="C100" s="277"/>
      <c r="D100" s="277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77"/>
      <c r="Z100" s="277"/>
      <c r="AA100" s="277"/>
      <c r="AB100" s="277"/>
      <c r="AC100" s="277"/>
      <c r="AD100" s="277"/>
      <c r="AE100" s="277"/>
      <c r="AF100" s="277"/>
      <c r="AG100" s="277"/>
      <c r="AH100" s="277"/>
      <c r="AI100" s="277"/>
      <c r="AJ100" s="277"/>
      <c r="AK100" s="277"/>
      <c r="AL100" s="277"/>
      <c r="AM100" s="277"/>
      <c r="AN100" s="277"/>
      <c r="AO100" s="277"/>
      <c r="AP100" s="277"/>
      <c r="AQ100" s="277"/>
      <c r="AR100" s="277"/>
      <c r="AS100" s="277"/>
      <c r="AT100" s="277"/>
      <c r="AU100" s="277"/>
      <c r="AV100" s="277"/>
      <c r="AW100" s="277"/>
      <c r="AX100" s="277"/>
      <c r="AY100" s="277"/>
      <c r="AZ100" s="277"/>
      <c r="BA100" s="277"/>
      <c r="BB100" s="277"/>
    </row>
    <row r="101" spans="1:54" x14ac:dyDescent="0.25">
      <c r="A101" s="277"/>
      <c r="B101" s="277"/>
      <c r="C101" s="277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77"/>
      <c r="AB101" s="277"/>
      <c r="AC101" s="277"/>
      <c r="AD101" s="277"/>
      <c r="AE101" s="277"/>
      <c r="AF101" s="277"/>
      <c r="AG101" s="277"/>
      <c r="AH101" s="277"/>
      <c r="AI101" s="277"/>
      <c r="AJ101" s="277"/>
      <c r="AK101" s="277"/>
      <c r="AL101" s="277"/>
      <c r="AM101" s="277"/>
      <c r="AN101" s="277"/>
      <c r="AO101" s="277"/>
      <c r="AP101" s="277"/>
      <c r="AQ101" s="277"/>
      <c r="AR101" s="277"/>
      <c r="AS101" s="277"/>
      <c r="AT101" s="277"/>
      <c r="AU101" s="277"/>
      <c r="AV101" s="277"/>
      <c r="AW101" s="277"/>
      <c r="AX101" s="277"/>
      <c r="AY101" s="277"/>
      <c r="AZ101" s="277"/>
      <c r="BA101" s="277"/>
      <c r="BB101" s="277"/>
    </row>
    <row r="102" spans="1:54" x14ac:dyDescent="0.25">
      <c r="A102" s="277"/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77"/>
      <c r="AB102" s="277"/>
      <c r="AC102" s="277"/>
      <c r="AD102" s="277"/>
      <c r="AE102" s="277"/>
      <c r="AF102" s="277"/>
      <c r="AG102" s="277"/>
      <c r="AH102" s="277"/>
      <c r="AI102" s="277"/>
      <c r="AJ102" s="277"/>
      <c r="AK102" s="277"/>
      <c r="AL102" s="277"/>
      <c r="AM102" s="277"/>
      <c r="AN102" s="277"/>
      <c r="AO102" s="277"/>
      <c r="AP102" s="277"/>
      <c r="AQ102" s="277"/>
      <c r="AR102" s="277"/>
      <c r="AS102" s="277"/>
      <c r="AT102" s="277"/>
      <c r="AU102" s="277"/>
      <c r="AV102" s="277"/>
      <c r="AW102" s="277"/>
      <c r="AX102" s="277"/>
      <c r="AY102" s="277"/>
      <c r="AZ102" s="277"/>
      <c r="BA102" s="277"/>
      <c r="BB102" s="277"/>
    </row>
    <row r="103" spans="1:54" x14ac:dyDescent="0.25">
      <c r="A103" s="277"/>
      <c r="B103" s="277"/>
      <c r="C103" s="277"/>
      <c r="D103" s="277"/>
      <c r="E103" s="277"/>
      <c r="F103" s="277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277"/>
      <c r="V103" s="277"/>
      <c r="W103" s="277"/>
      <c r="X103" s="277"/>
      <c r="Y103" s="277"/>
      <c r="Z103" s="277"/>
      <c r="AA103" s="277"/>
      <c r="AB103" s="277"/>
      <c r="AC103" s="277"/>
      <c r="AD103" s="277"/>
      <c r="AE103" s="277"/>
      <c r="AF103" s="277"/>
      <c r="AG103" s="277"/>
      <c r="AH103" s="277"/>
      <c r="AI103" s="277"/>
      <c r="AJ103" s="277"/>
      <c r="AK103" s="277"/>
      <c r="AL103" s="277"/>
      <c r="AM103" s="277"/>
      <c r="AN103" s="277"/>
      <c r="AO103" s="277"/>
      <c r="AP103" s="277"/>
      <c r="AQ103" s="277"/>
      <c r="AR103" s="277"/>
      <c r="AS103" s="277"/>
      <c r="AT103" s="277"/>
      <c r="AU103" s="277"/>
      <c r="AV103" s="277"/>
      <c r="AW103" s="277"/>
      <c r="AX103" s="277"/>
      <c r="AY103" s="277"/>
      <c r="AZ103" s="277"/>
      <c r="BA103" s="277"/>
      <c r="BB103" s="277"/>
    </row>
    <row r="104" spans="1:54" x14ac:dyDescent="0.25">
      <c r="A104" s="277"/>
      <c r="B104" s="277"/>
      <c r="C104" s="277"/>
      <c r="D104" s="277"/>
      <c r="E104" s="277"/>
      <c r="F104" s="277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</row>
    <row r="105" spans="1:54" x14ac:dyDescent="0.25">
      <c r="A105" s="277"/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</row>
    <row r="106" spans="1:54" x14ac:dyDescent="0.25">
      <c r="A106" s="277"/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</row>
    <row r="107" spans="1:54" x14ac:dyDescent="0.25">
      <c r="A107" s="277"/>
      <c r="B107" s="277"/>
      <c r="C107" s="277"/>
      <c r="D107" s="277"/>
      <c r="E107" s="277"/>
      <c r="F107" s="277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</row>
    <row r="108" spans="1:54" x14ac:dyDescent="0.25">
      <c r="A108" s="277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</row>
    <row r="109" spans="1:54" x14ac:dyDescent="0.25">
      <c r="A109" s="277"/>
      <c r="B109" s="277"/>
      <c r="C109" s="277"/>
      <c r="D109" s="277"/>
      <c r="E109" s="277"/>
      <c r="F109" s="277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</row>
    <row r="110" spans="1:54" x14ac:dyDescent="0.25">
      <c r="A110" s="277"/>
      <c r="B110" s="277"/>
      <c r="C110" s="277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  <c r="Y110" s="277"/>
      <c r="Z110" s="277"/>
      <c r="AA110" s="277"/>
      <c r="AB110" s="277"/>
      <c r="AC110" s="277"/>
      <c r="AD110" s="277"/>
      <c r="AE110" s="277"/>
      <c r="AF110" s="277"/>
      <c r="AG110" s="277"/>
      <c r="AH110" s="277"/>
      <c r="AI110" s="277"/>
      <c r="AJ110" s="277"/>
      <c r="AK110" s="277"/>
      <c r="AL110" s="277"/>
      <c r="AM110" s="277"/>
      <c r="AN110" s="277"/>
      <c r="AO110" s="277"/>
      <c r="AP110" s="277"/>
      <c r="AQ110" s="277"/>
      <c r="AR110" s="277"/>
      <c r="AS110" s="277"/>
      <c r="AT110" s="277"/>
      <c r="AU110" s="277"/>
      <c r="AV110" s="277"/>
      <c r="AW110" s="277"/>
      <c r="AX110" s="277"/>
      <c r="AY110" s="277"/>
      <c r="AZ110" s="277"/>
      <c r="BA110" s="277"/>
      <c r="BB110" s="277"/>
    </row>
    <row r="111" spans="1:54" x14ac:dyDescent="0.25">
      <c r="A111" s="277"/>
      <c r="B111" s="277"/>
      <c r="C111" s="277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  <c r="Y111" s="277"/>
      <c r="Z111" s="277"/>
      <c r="AA111" s="277"/>
      <c r="AB111" s="277"/>
      <c r="AC111" s="277"/>
      <c r="AD111" s="277"/>
      <c r="AE111" s="277"/>
      <c r="AF111" s="277"/>
      <c r="AG111" s="277"/>
      <c r="AH111" s="277"/>
      <c r="AI111" s="277"/>
      <c r="AJ111" s="277"/>
      <c r="AK111" s="277"/>
      <c r="AL111" s="277"/>
      <c r="AM111" s="277"/>
      <c r="AN111" s="277"/>
      <c r="AO111" s="277"/>
      <c r="AP111" s="277"/>
      <c r="AQ111" s="277"/>
      <c r="AR111" s="277"/>
      <c r="AS111" s="277"/>
      <c r="AT111" s="277"/>
      <c r="AU111" s="277"/>
      <c r="AV111" s="277"/>
      <c r="AW111" s="277"/>
      <c r="AX111" s="277"/>
      <c r="AY111" s="277"/>
      <c r="AZ111" s="277"/>
      <c r="BA111" s="277"/>
      <c r="BB111" s="277"/>
    </row>
    <row r="112" spans="1:54" x14ac:dyDescent="0.25">
      <c r="A112" s="277"/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  <c r="AA112" s="277"/>
      <c r="AB112" s="277"/>
      <c r="AC112" s="277"/>
      <c r="AD112" s="277"/>
      <c r="AE112" s="277"/>
      <c r="AF112" s="277"/>
      <c r="AG112" s="277"/>
      <c r="AH112" s="277"/>
      <c r="AI112" s="277"/>
      <c r="AJ112" s="277"/>
      <c r="AK112" s="277"/>
      <c r="AL112" s="277"/>
      <c r="AM112" s="277"/>
      <c r="AN112" s="277"/>
      <c r="AO112" s="277"/>
      <c r="AP112" s="277"/>
      <c r="AQ112" s="277"/>
      <c r="AR112" s="277"/>
      <c r="AS112" s="277"/>
      <c r="AT112" s="277"/>
      <c r="AU112" s="277"/>
      <c r="AV112" s="277"/>
      <c r="AW112" s="277"/>
      <c r="AX112" s="277"/>
      <c r="AY112" s="277"/>
      <c r="AZ112" s="277"/>
      <c r="BA112" s="277"/>
      <c r="BB112" s="277"/>
    </row>
    <row r="113" spans="1:54" x14ac:dyDescent="0.25">
      <c r="A113" s="277"/>
      <c r="B113" s="277"/>
      <c r="C113" s="277"/>
      <c r="D113" s="277"/>
      <c r="E113" s="277"/>
      <c r="F113" s="277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277"/>
      <c r="V113" s="277"/>
      <c r="W113" s="277"/>
      <c r="X113" s="277"/>
      <c r="Y113" s="277"/>
      <c r="Z113" s="277"/>
      <c r="AA113" s="277"/>
      <c r="AB113" s="277"/>
      <c r="AC113" s="277"/>
      <c r="AD113" s="277"/>
      <c r="AE113" s="277"/>
      <c r="AF113" s="277"/>
      <c r="AG113" s="277"/>
      <c r="AH113" s="277"/>
      <c r="AI113" s="277"/>
      <c r="AJ113" s="277"/>
      <c r="AK113" s="277"/>
      <c r="AL113" s="277"/>
      <c r="AM113" s="277"/>
      <c r="AN113" s="277"/>
      <c r="AO113" s="277"/>
      <c r="AP113" s="277"/>
      <c r="AQ113" s="277"/>
      <c r="AR113" s="277"/>
      <c r="AS113" s="277"/>
      <c r="AT113" s="277"/>
      <c r="AU113" s="277"/>
      <c r="AV113" s="277"/>
      <c r="AW113" s="277"/>
      <c r="AX113" s="277"/>
      <c r="AY113" s="277"/>
      <c r="AZ113" s="277"/>
      <c r="BA113" s="277"/>
      <c r="BB113" s="277"/>
    </row>
    <row r="114" spans="1:54" x14ac:dyDescent="0.25">
      <c r="A114" s="277"/>
      <c r="B114" s="277"/>
      <c r="C114" s="277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  <c r="AA114" s="277"/>
      <c r="AB114" s="277"/>
      <c r="AC114" s="277"/>
      <c r="AD114" s="277"/>
      <c r="AE114" s="277"/>
      <c r="AF114" s="277"/>
      <c r="AG114" s="277"/>
      <c r="AH114" s="277"/>
      <c r="AI114" s="277"/>
      <c r="AJ114" s="277"/>
      <c r="AK114" s="277"/>
      <c r="AL114" s="277"/>
      <c r="AM114" s="277"/>
      <c r="AN114" s="277"/>
      <c r="AO114" s="277"/>
      <c r="AP114" s="277"/>
      <c r="AQ114" s="277"/>
      <c r="AR114" s="277"/>
      <c r="AS114" s="277"/>
      <c r="AT114" s="277"/>
      <c r="AU114" s="277"/>
      <c r="AV114" s="277"/>
      <c r="AW114" s="277"/>
      <c r="AX114" s="277"/>
      <c r="AY114" s="277"/>
      <c r="AZ114" s="277"/>
      <c r="BA114" s="277"/>
      <c r="BB114" s="277"/>
    </row>
    <row r="115" spans="1:54" x14ac:dyDescent="0.25">
      <c r="A115" s="277"/>
      <c r="B115" s="277"/>
      <c r="C115" s="277"/>
      <c r="D115" s="277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277"/>
      <c r="V115" s="277"/>
      <c r="W115" s="277"/>
      <c r="X115" s="277"/>
      <c r="Y115" s="277"/>
      <c r="Z115" s="277"/>
      <c r="AA115" s="277"/>
      <c r="AB115" s="277"/>
      <c r="AC115" s="277"/>
      <c r="AD115" s="277"/>
      <c r="AE115" s="277"/>
      <c r="AF115" s="277"/>
      <c r="AG115" s="277"/>
      <c r="AH115" s="277"/>
      <c r="AI115" s="277"/>
      <c r="AJ115" s="277"/>
      <c r="AK115" s="277"/>
      <c r="AL115" s="277"/>
      <c r="AM115" s="277"/>
      <c r="AN115" s="277"/>
      <c r="AO115" s="277"/>
      <c r="AP115" s="277"/>
      <c r="AQ115" s="277"/>
      <c r="AR115" s="277"/>
      <c r="AS115" s="277"/>
      <c r="AT115" s="277"/>
      <c r="AU115" s="277"/>
      <c r="AV115" s="277"/>
      <c r="AW115" s="277"/>
      <c r="AX115" s="277"/>
      <c r="AY115" s="277"/>
      <c r="AZ115" s="277"/>
      <c r="BA115" s="277"/>
      <c r="BB115" s="277"/>
    </row>
    <row r="116" spans="1:54" x14ac:dyDescent="0.25">
      <c r="A116" s="277"/>
      <c r="B116" s="277"/>
      <c r="C116" s="277"/>
      <c r="D116" s="277"/>
      <c r="E116" s="277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  <c r="AA116" s="277"/>
      <c r="AB116" s="277"/>
      <c r="AC116" s="277"/>
      <c r="AD116" s="277"/>
      <c r="AE116" s="277"/>
      <c r="AF116" s="277"/>
      <c r="AG116" s="277"/>
      <c r="AH116" s="277"/>
      <c r="AI116" s="277"/>
      <c r="AJ116" s="277"/>
      <c r="AK116" s="277"/>
      <c r="AL116" s="277"/>
      <c r="AM116" s="277"/>
      <c r="AN116" s="277"/>
      <c r="AO116" s="277"/>
      <c r="AP116" s="277"/>
      <c r="AQ116" s="277"/>
      <c r="AR116" s="277"/>
      <c r="AS116" s="277"/>
      <c r="AT116" s="277"/>
      <c r="AU116" s="277"/>
      <c r="AV116" s="277"/>
      <c r="AW116" s="277"/>
      <c r="AX116" s="277"/>
      <c r="AY116" s="277"/>
      <c r="AZ116" s="277"/>
      <c r="BA116" s="277"/>
      <c r="BB116" s="277"/>
    </row>
    <row r="117" spans="1:54" x14ac:dyDescent="0.25">
      <c r="A117" s="277"/>
      <c r="B117" s="277"/>
      <c r="C117" s="277"/>
      <c r="D117" s="277"/>
      <c r="E117" s="277"/>
      <c r="F117" s="277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277"/>
      <c r="V117" s="277"/>
      <c r="W117" s="277"/>
      <c r="X117" s="277"/>
      <c r="Y117" s="277"/>
      <c r="Z117" s="277"/>
      <c r="AA117" s="277"/>
      <c r="AB117" s="277"/>
      <c r="AC117" s="277"/>
      <c r="AD117" s="277"/>
      <c r="AE117" s="277"/>
      <c r="AF117" s="277"/>
      <c r="AG117" s="277"/>
      <c r="AH117" s="277"/>
      <c r="AI117" s="277"/>
      <c r="AJ117" s="277"/>
      <c r="AK117" s="277"/>
      <c r="AL117" s="277"/>
      <c r="AM117" s="277"/>
      <c r="AN117" s="277"/>
      <c r="AO117" s="277"/>
      <c r="AP117" s="277"/>
      <c r="AQ117" s="277"/>
      <c r="AR117" s="277"/>
      <c r="AS117" s="277"/>
      <c r="AT117" s="277"/>
      <c r="AU117" s="277"/>
      <c r="AV117" s="277"/>
      <c r="AW117" s="277"/>
      <c r="AX117" s="277"/>
      <c r="AY117" s="277"/>
      <c r="AZ117" s="277"/>
      <c r="BA117" s="277"/>
      <c r="BB117" s="277"/>
    </row>
    <row r="118" spans="1:54" x14ac:dyDescent="0.25">
      <c r="A118" s="277"/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77"/>
      <c r="V118" s="277"/>
      <c r="W118" s="277"/>
      <c r="X118" s="277"/>
      <c r="Y118" s="277"/>
      <c r="Z118" s="277"/>
      <c r="AA118" s="277"/>
      <c r="AB118" s="277"/>
      <c r="AC118" s="277"/>
      <c r="AD118" s="277"/>
      <c r="AE118" s="277"/>
      <c r="AF118" s="277"/>
      <c r="AG118" s="277"/>
      <c r="AH118" s="277"/>
      <c r="AI118" s="277"/>
      <c r="AJ118" s="277"/>
      <c r="AK118" s="277"/>
      <c r="AL118" s="277"/>
      <c r="AM118" s="277"/>
      <c r="AN118" s="277"/>
      <c r="AO118" s="277"/>
      <c r="AP118" s="277"/>
      <c r="AQ118" s="277"/>
      <c r="AR118" s="277"/>
      <c r="AS118" s="277"/>
      <c r="AT118" s="277"/>
      <c r="AU118" s="277"/>
      <c r="AV118" s="277"/>
      <c r="AW118" s="277"/>
      <c r="AX118" s="277"/>
      <c r="AY118" s="277"/>
      <c r="AZ118" s="277"/>
      <c r="BA118" s="277"/>
      <c r="BB118" s="277"/>
    </row>
    <row r="119" spans="1:54" x14ac:dyDescent="0.25">
      <c r="A119" s="277"/>
      <c r="B119" s="277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277"/>
      <c r="V119" s="277"/>
      <c r="W119" s="277"/>
      <c r="X119" s="277"/>
      <c r="Y119" s="277"/>
      <c r="Z119" s="277"/>
      <c r="AA119" s="277"/>
      <c r="AB119" s="277"/>
      <c r="AC119" s="277"/>
      <c r="AD119" s="277"/>
      <c r="AE119" s="277"/>
      <c r="AF119" s="277"/>
      <c r="AG119" s="277"/>
      <c r="AH119" s="277"/>
      <c r="AI119" s="277"/>
      <c r="AJ119" s="277"/>
      <c r="AK119" s="277"/>
      <c r="AL119" s="277"/>
      <c r="AM119" s="277"/>
      <c r="AN119" s="277"/>
      <c r="AO119" s="277"/>
      <c r="AP119" s="277"/>
      <c r="AQ119" s="277"/>
      <c r="AR119" s="277"/>
      <c r="AS119" s="277"/>
      <c r="AT119" s="277"/>
      <c r="AU119" s="277"/>
      <c r="AV119" s="277"/>
      <c r="AW119" s="277"/>
      <c r="AX119" s="277"/>
      <c r="AY119" s="277"/>
      <c r="AZ119" s="277"/>
      <c r="BA119" s="277"/>
      <c r="BB119" s="277"/>
    </row>
    <row r="120" spans="1:54" x14ac:dyDescent="0.25">
      <c r="A120" s="277"/>
      <c r="B120" s="277"/>
      <c r="C120" s="277"/>
      <c r="D120" s="277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  <c r="AA120" s="277"/>
      <c r="AB120" s="277"/>
      <c r="AC120" s="277"/>
      <c r="AD120" s="277"/>
      <c r="AE120" s="277"/>
      <c r="AF120" s="277"/>
      <c r="AG120" s="277"/>
      <c r="AH120" s="277"/>
      <c r="AI120" s="277"/>
      <c r="AJ120" s="277"/>
      <c r="AK120" s="277"/>
      <c r="AL120" s="277"/>
      <c r="AM120" s="277"/>
      <c r="AN120" s="277"/>
      <c r="AO120" s="277"/>
      <c r="AP120" s="277"/>
      <c r="AQ120" s="277"/>
      <c r="AR120" s="277"/>
      <c r="AS120" s="277"/>
      <c r="AT120" s="277"/>
      <c r="AU120" s="277"/>
      <c r="AV120" s="277"/>
      <c r="AW120" s="277"/>
      <c r="AX120" s="277"/>
      <c r="AY120" s="277"/>
      <c r="AZ120" s="277"/>
      <c r="BA120" s="277"/>
      <c r="BB120" s="277"/>
    </row>
    <row r="121" spans="1:54" x14ac:dyDescent="0.25">
      <c r="A121" s="277"/>
      <c r="B121" s="277"/>
      <c r="C121" s="277"/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  <c r="AA121" s="277"/>
      <c r="AB121" s="277"/>
      <c r="AC121" s="277"/>
      <c r="AD121" s="277"/>
      <c r="AE121" s="277"/>
      <c r="AF121" s="277"/>
      <c r="AG121" s="277"/>
      <c r="AH121" s="277"/>
      <c r="AI121" s="277"/>
      <c r="AJ121" s="277"/>
      <c r="AK121" s="277"/>
      <c r="AL121" s="277"/>
      <c r="AM121" s="277"/>
      <c r="AN121" s="277"/>
      <c r="AO121" s="277"/>
      <c r="AP121" s="277"/>
      <c r="AQ121" s="277"/>
      <c r="AR121" s="277"/>
      <c r="AS121" s="277"/>
      <c r="AT121" s="277"/>
      <c r="AU121" s="277"/>
      <c r="AV121" s="277"/>
      <c r="AW121" s="277"/>
      <c r="AX121" s="277"/>
      <c r="AY121" s="277"/>
      <c r="AZ121" s="277"/>
      <c r="BA121" s="277"/>
      <c r="BB121" s="277"/>
    </row>
    <row r="122" spans="1:54" x14ac:dyDescent="0.25">
      <c r="A122" s="277"/>
      <c r="B122" s="277"/>
      <c r="C122" s="277"/>
      <c r="D122" s="277"/>
      <c r="E122" s="277"/>
      <c r="F122" s="277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277"/>
      <c r="V122" s="277"/>
      <c r="W122" s="277"/>
      <c r="X122" s="277"/>
      <c r="Y122" s="277"/>
      <c r="Z122" s="277"/>
      <c r="AA122" s="277"/>
      <c r="AB122" s="277"/>
      <c r="AC122" s="277"/>
      <c r="AD122" s="277"/>
      <c r="AE122" s="277"/>
      <c r="AF122" s="277"/>
      <c r="AG122" s="277"/>
      <c r="AH122" s="277"/>
      <c r="AI122" s="277"/>
      <c r="AJ122" s="277"/>
      <c r="AK122" s="277"/>
      <c r="AL122" s="277"/>
      <c r="AM122" s="277"/>
      <c r="AN122" s="277"/>
      <c r="AO122" s="277"/>
      <c r="AP122" s="277"/>
      <c r="AQ122" s="277"/>
      <c r="AR122" s="277"/>
      <c r="AS122" s="277"/>
      <c r="AT122" s="277"/>
      <c r="AU122" s="277"/>
      <c r="AV122" s="277"/>
      <c r="AW122" s="277"/>
      <c r="AX122" s="277"/>
      <c r="AY122" s="277"/>
      <c r="AZ122" s="277"/>
      <c r="BA122" s="277"/>
      <c r="BB122" s="277"/>
    </row>
    <row r="123" spans="1:54" x14ac:dyDescent="0.25">
      <c r="A123" s="277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277"/>
      <c r="V123" s="277"/>
      <c r="W123" s="277"/>
      <c r="X123" s="277"/>
      <c r="Y123" s="277"/>
      <c r="Z123" s="277"/>
      <c r="AA123" s="277"/>
      <c r="AB123" s="277"/>
      <c r="AC123" s="277"/>
      <c r="AD123" s="277"/>
      <c r="AE123" s="277"/>
      <c r="AF123" s="277"/>
      <c r="AG123" s="277"/>
      <c r="AH123" s="277"/>
      <c r="AI123" s="277"/>
      <c r="AJ123" s="277"/>
      <c r="AK123" s="277"/>
      <c r="AL123" s="277"/>
      <c r="AM123" s="277"/>
      <c r="AN123" s="277"/>
      <c r="AO123" s="277"/>
      <c r="AP123" s="277"/>
      <c r="AQ123" s="277"/>
      <c r="AR123" s="277"/>
      <c r="AS123" s="277"/>
      <c r="AT123" s="277"/>
      <c r="AU123" s="277"/>
      <c r="AV123" s="277"/>
      <c r="AW123" s="277"/>
      <c r="AX123" s="277"/>
      <c r="AY123" s="277"/>
      <c r="AZ123" s="277"/>
      <c r="BA123" s="277"/>
      <c r="BB123" s="277"/>
    </row>
    <row r="124" spans="1:54" x14ac:dyDescent="0.25">
      <c r="A124" s="277"/>
      <c r="B124" s="277"/>
      <c r="C124" s="277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277"/>
      <c r="V124" s="277"/>
      <c r="W124" s="277"/>
      <c r="X124" s="277"/>
      <c r="Y124" s="277"/>
      <c r="Z124" s="277"/>
      <c r="AA124" s="277"/>
      <c r="AB124" s="277"/>
      <c r="AC124" s="277"/>
      <c r="AD124" s="277"/>
      <c r="AE124" s="277"/>
      <c r="AF124" s="277"/>
      <c r="AG124" s="277"/>
      <c r="AH124" s="277"/>
      <c r="AI124" s="277"/>
      <c r="AJ124" s="277"/>
      <c r="AK124" s="277"/>
      <c r="AL124" s="277"/>
      <c r="AM124" s="277"/>
      <c r="AN124" s="277"/>
      <c r="AO124" s="277"/>
      <c r="AP124" s="277"/>
      <c r="AQ124" s="277"/>
      <c r="AR124" s="277"/>
      <c r="AS124" s="277"/>
      <c r="AT124" s="277"/>
      <c r="AU124" s="277"/>
      <c r="AV124" s="277"/>
      <c r="AW124" s="277"/>
      <c r="AX124" s="277"/>
      <c r="AY124" s="277"/>
      <c r="AZ124" s="277"/>
      <c r="BA124" s="277"/>
      <c r="BB124" s="277"/>
    </row>
    <row r="125" spans="1:54" x14ac:dyDescent="0.25">
      <c r="A125" s="277"/>
      <c r="B125" s="277"/>
      <c r="C125" s="277"/>
      <c r="D125" s="277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277"/>
      <c r="V125" s="277"/>
      <c r="W125" s="277"/>
      <c r="X125" s="277"/>
      <c r="Y125" s="277"/>
      <c r="Z125" s="277"/>
      <c r="AA125" s="277"/>
      <c r="AB125" s="277"/>
      <c r="AC125" s="277"/>
      <c r="AD125" s="277"/>
      <c r="AE125" s="277"/>
      <c r="AF125" s="277"/>
      <c r="AG125" s="277"/>
      <c r="AH125" s="277"/>
      <c r="AI125" s="277"/>
      <c r="AJ125" s="277"/>
      <c r="AK125" s="277"/>
      <c r="AL125" s="277"/>
      <c r="AM125" s="277"/>
      <c r="AN125" s="277"/>
      <c r="AO125" s="277"/>
      <c r="AP125" s="277"/>
      <c r="AQ125" s="277"/>
      <c r="AR125" s="277"/>
      <c r="AS125" s="277"/>
      <c r="AT125" s="277"/>
      <c r="AU125" s="277"/>
      <c r="AV125" s="277"/>
      <c r="AW125" s="277"/>
      <c r="AX125" s="277"/>
      <c r="AY125" s="277"/>
      <c r="AZ125" s="277"/>
      <c r="BA125" s="277"/>
      <c r="BB125" s="277"/>
    </row>
    <row r="126" spans="1:54" x14ac:dyDescent="0.25">
      <c r="A126" s="277"/>
      <c r="B126" s="277"/>
      <c r="C126" s="277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  <c r="AA126" s="277"/>
      <c r="AB126" s="277"/>
      <c r="AC126" s="277"/>
      <c r="AD126" s="277"/>
      <c r="AE126" s="277"/>
      <c r="AF126" s="277"/>
      <c r="AG126" s="277"/>
      <c r="AH126" s="277"/>
      <c r="AI126" s="277"/>
      <c r="AJ126" s="277"/>
      <c r="AK126" s="277"/>
      <c r="AL126" s="277"/>
      <c r="AM126" s="277"/>
      <c r="AN126" s="277"/>
      <c r="AO126" s="277"/>
      <c r="AP126" s="277"/>
      <c r="AQ126" s="277"/>
      <c r="AR126" s="277"/>
      <c r="AS126" s="277"/>
      <c r="AT126" s="277"/>
      <c r="AU126" s="277"/>
      <c r="AV126" s="277"/>
      <c r="AW126" s="277"/>
      <c r="AX126" s="277"/>
      <c r="AY126" s="277"/>
      <c r="AZ126" s="277"/>
      <c r="BA126" s="277"/>
      <c r="BB126" s="277"/>
    </row>
    <row r="127" spans="1:54" x14ac:dyDescent="0.25">
      <c r="A127" s="277"/>
      <c r="B127" s="277"/>
      <c r="C127" s="277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  <c r="AA127" s="277"/>
      <c r="AB127" s="277"/>
      <c r="AC127" s="277"/>
      <c r="AD127" s="277"/>
      <c r="AE127" s="277"/>
      <c r="AF127" s="277"/>
      <c r="AG127" s="277"/>
      <c r="AH127" s="277"/>
      <c r="AI127" s="277"/>
      <c r="AJ127" s="277"/>
      <c r="AK127" s="277"/>
      <c r="AL127" s="277"/>
      <c r="AM127" s="277"/>
      <c r="AN127" s="277"/>
      <c r="AO127" s="277"/>
      <c r="AP127" s="277"/>
      <c r="AQ127" s="277"/>
      <c r="AR127" s="277"/>
      <c r="AS127" s="277"/>
      <c r="AT127" s="277"/>
      <c r="AU127" s="277"/>
      <c r="AV127" s="277"/>
      <c r="AW127" s="277"/>
      <c r="AX127" s="277"/>
      <c r="AY127" s="277"/>
      <c r="AZ127" s="277"/>
      <c r="BA127" s="277"/>
      <c r="BB127" s="277"/>
    </row>
    <row r="128" spans="1:54" x14ac:dyDescent="0.25">
      <c r="A128" s="277"/>
      <c r="B128" s="277"/>
      <c r="C128" s="277"/>
      <c r="D128" s="277"/>
      <c r="E128" s="277"/>
      <c r="F128" s="277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277"/>
      <c r="V128" s="277"/>
      <c r="W128" s="277"/>
      <c r="X128" s="277"/>
      <c r="Y128" s="277"/>
      <c r="Z128" s="277"/>
      <c r="AA128" s="277"/>
      <c r="AB128" s="277"/>
      <c r="AC128" s="277"/>
      <c r="AD128" s="277"/>
      <c r="AE128" s="277"/>
      <c r="AF128" s="277"/>
      <c r="AG128" s="277"/>
      <c r="AH128" s="277"/>
      <c r="AI128" s="277"/>
      <c r="AJ128" s="277"/>
      <c r="AK128" s="277"/>
      <c r="AL128" s="277"/>
      <c r="AM128" s="277"/>
      <c r="AN128" s="277"/>
      <c r="AO128" s="277"/>
      <c r="AP128" s="277"/>
      <c r="AQ128" s="277"/>
      <c r="AR128" s="277"/>
      <c r="AS128" s="277"/>
      <c r="AT128" s="277"/>
      <c r="AU128" s="277"/>
      <c r="AV128" s="277"/>
      <c r="AW128" s="277"/>
      <c r="AX128" s="277"/>
      <c r="AY128" s="277"/>
      <c r="AZ128" s="277"/>
      <c r="BA128" s="277"/>
      <c r="BB128" s="277"/>
    </row>
    <row r="129" spans="1:54" x14ac:dyDescent="0.25">
      <c r="A129" s="277"/>
      <c r="B129" s="277"/>
      <c r="C129" s="277"/>
      <c r="D129" s="277"/>
      <c r="E129" s="277"/>
      <c r="F129" s="277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277"/>
      <c r="V129" s="277"/>
      <c r="W129" s="277"/>
      <c r="X129" s="277"/>
      <c r="Y129" s="277"/>
      <c r="Z129" s="277"/>
      <c r="AA129" s="277"/>
      <c r="AB129" s="277"/>
      <c r="AC129" s="277"/>
      <c r="AD129" s="277"/>
      <c r="AE129" s="277"/>
      <c r="AF129" s="277"/>
      <c r="AG129" s="277"/>
      <c r="AH129" s="277"/>
      <c r="AI129" s="277"/>
      <c r="AJ129" s="277"/>
      <c r="AK129" s="277"/>
      <c r="AL129" s="277"/>
      <c r="AM129" s="277"/>
      <c r="AN129" s="277"/>
      <c r="AO129" s="277"/>
      <c r="AP129" s="277"/>
      <c r="AQ129" s="277"/>
      <c r="AR129" s="277"/>
      <c r="AS129" s="277"/>
      <c r="AT129" s="277"/>
      <c r="AU129" s="277"/>
      <c r="AV129" s="277"/>
      <c r="AW129" s="277"/>
      <c r="AX129" s="277"/>
      <c r="AY129" s="277"/>
      <c r="AZ129" s="277"/>
      <c r="BA129" s="277"/>
      <c r="BB129" s="277"/>
    </row>
    <row r="130" spans="1:54" x14ac:dyDescent="0.25">
      <c r="A130" s="277"/>
      <c r="B130" s="277"/>
      <c r="C130" s="277"/>
      <c r="D130" s="277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77"/>
      <c r="P130" s="277"/>
      <c r="Q130" s="277"/>
      <c r="R130" s="277"/>
      <c r="S130" s="277"/>
      <c r="T130" s="277"/>
      <c r="U130" s="277"/>
      <c r="V130" s="277"/>
      <c r="W130" s="277"/>
      <c r="X130" s="277"/>
      <c r="Y130" s="277"/>
      <c r="Z130" s="277"/>
      <c r="AA130" s="277"/>
      <c r="AB130" s="277"/>
      <c r="AC130" s="277"/>
      <c r="AD130" s="277"/>
      <c r="AE130" s="277"/>
      <c r="AF130" s="277"/>
      <c r="AG130" s="277"/>
      <c r="AH130" s="277"/>
      <c r="AI130" s="277"/>
      <c r="AJ130" s="277"/>
      <c r="AK130" s="277"/>
      <c r="AL130" s="277"/>
      <c r="AM130" s="277"/>
      <c r="AN130" s="277"/>
      <c r="AO130" s="277"/>
      <c r="AP130" s="277"/>
      <c r="AQ130" s="277"/>
      <c r="AR130" s="277"/>
      <c r="AS130" s="277"/>
      <c r="AT130" s="277"/>
      <c r="AU130" s="277"/>
      <c r="AV130" s="277"/>
      <c r="AW130" s="277"/>
      <c r="AX130" s="277"/>
      <c r="AY130" s="277"/>
      <c r="AZ130" s="277"/>
      <c r="BA130" s="277"/>
      <c r="BB130" s="277"/>
    </row>
    <row r="131" spans="1:54" x14ac:dyDescent="0.25">
      <c r="A131" s="277"/>
      <c r="B131" s="277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277"/>
      <c r="V131" s="277"/>
      <c r="W131" s="277"/>
      <c r="X131" s="277"/>
      <c r="Y131" s="277"/>
      <c r="Z131" s="277"/>
      <c r="AA131" s="277"/>
      <c r="AB131" s="277"/>
      <c r="AC131" s="277"/>
      <c r="AD131" s="277"/>
      <c r="AE131" s="277"/>
      <c r="AF131" s="277"/>
      <c r="AG131" s="277"/>
      <c r="AH131" s="277"/>
      <c r="AI131" s="277"/>
      <c r="AJ131" s="277"/>
      <c r="AK131" s="277"/>
      <c r="AL131" s="277"/>
      <c r="AM131" s="277"/>
      <c r="AN131" s="277"/>
      <c r="AO131" s="277"/>
      <c r="AP131" s="277"/>
      <c r="AQ131" s="277"/>
      <c r="AR131" s="277"/>
      <c r="AS131" s="277"/>
      <c r="AT131" s="277"/>
      <c r="AU131" s="277"/>
      <c r="AV131" s="277"/>
      <c r="AW131" s="277"/>
      <c r="AX131" s="277"/>
      <c r="AY131" s="277"/>
      <c r="AZ131" s="277"/>
      <c r="BA131" s="277"/>
      <c r="BB131" s="277"/>
    </row>
    <row r="132" spans="1:54" x14ac:dyDescent="0.25">
      <c r="A132" s="277"/>
      <c r="B132" s="277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277"/>
      <c r="V132" s="277"/>
      <c r="W132" s="277"/>
      <c r="X132" s="277"/>
      <c r="Y132" s="277"/>
      <c r="Z132" s="277"/>
      <c r="AA132" s="277"/>
      <c r="AB132" s="277"/>
      <c r="AC132" s="277"/>
      <c r="AD132" s="277"/>
      <c r="AE132" s="277"/>
      <c r="AF132" s="277"/>
      <c r="AG132" s="277"/>
      <c r="AH132" s="277"/>
      <c r="AI132" s="277"/>
      <c r="AJ132" s="277"/>
      <c r="AK132" s="277"/>
      <c r="AL132" s="277"/>
      <c r="AM132" s="277"/>
      <c r="AN132" s="277"/>
      <c r="AO132" s="277"/>
      <c r="AP132" s="277"/>
      <c r="AQ132" s="277"/>
      <c r="AR132" s="277"/>
      <c r="AS132" s="277"/>
      <c r="AT132" s="277"/>
      <c r="AU132" s="277"/>
      <c r="AV132" s="277"/>
      <c r="AW132" s="277"/>
      <c r="AX132" s="277"/>
      <c r="AY132" s="277"/>
      <c r="AZ132" s="277"/>
      <c r="BA132" s="277"/>
      <c r="BB132" s="277"/>
    </row>
    <row r="133" spans="1:54" x14ac:dyDescent="0.25">
      <c r="A133" s="277"/>
      <c r="B133" s="277"/>
      <c r="C133" s="277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  <c r="AA133" s="277"/>
      <c r="AB133" s="277"/>
      <c r="AC133" s="277"/>
      <c r="AD133" s="277"/>
      <c r="AE133" s="277"/>
      <c r="AF133" s="277"/>
      <c r="AG133" s="277"/>
      <c r="AH133" s="277"/>
      <c r="AI133" s="277"/>
      <c r="AJ133" s="277"/>
      <c r="AK133" s="277"/>
      <c r="AL133" s="277"/>
      <c r="AM133" s="277"/>
      <c r="AN133" s="277"/>
      <c r="AO133" s="277"/>
      <c r="AP133" s="277"/>
      <c r="AQ133" s="277"/>
      <c r="AR133" s="277"/>
      <c r="AS133" s="277"/>
      <c r="AT133" s="277"/>
      <c r="AU133" s="277"/>
      <c r="AV133" s="277"/>
      <c r="AW133" s="277"/>
      <c r="AX133" s="277"/>
      <c r="AY133" s="277"/>
      <c r="AZ133" s="277"/>
      <c r="BA133" s="277"/>
      <c r="BB133" s="277"/>
    </row>
    <row r="134" spans="1:54" x14ac:dyDescent="0.25">
      <c r="A134" s="277"/>
      <c r="B134" s="277"/>
      <c r="C134" s="277"/>
      <c r="D134" s="277"/>
      <c r="E134" s="277"/>
      <c r="F134" s="277"/>
      <c r="G134" s="277"/>
      <c r="H134" s="277"/>
      <c r="I134" s="277"/>
      <c r="J134" s="277"/>
      <c r="K134" s="277"/>
      <c r="L134" s="277"/>
      <c r="M134" s="277"/>
      <c r="N134" s="277"/>
      <c r="O134" s="277"/>
      <c r="P134" s="277"/>
      <c r="Q134" s="277"/>
      <c r="R134" s="277"/>
      <c r="S134" s="277"/>
      <c r="T134" s="277"/>
      <c r="U134" s="277"/>
      <c r="V134" s="277"/>
      <c r="W134" s="277"/>
      <c r="X134" s="277"/>
      <c r="Y134" s="277"/>
      <c r="Z134" s="277"/>
      <c r="AA134" s="277"/>
      <c r="AB134" s="277"/>
      <c r="AC134" s="277"/>
      <c r="AD134" s="277"/>
      <c r="AE134" s="277"/>
      <c r="AF134" s="277"/>
      <c r="AG134" s="277"/>
      <c r="AH134" s="277"/>
      <c r="AI134" s="277"/>
      <c r="AJ134" s="277"/>
      <c r="AK134" s="277"/>
      <c r="AL134" s="277"/>
      <c r="AM134" s="277"/>
      <c r="AN134" s="277"/>
      <c r="AO134" s="277"/>
      <c r="AP134" s="277"/>
      <c r="AQ134" s="277"/>
      <c r="AR134" s="277"/>
      <c r="AS134" s="277"/>
      <c r="AT134" s="277"/>
      <c r="AU134" s="277"/>
      <c r="AV134" s="277"/>
      <c r="AW134" s="277"/>
      <c r="AX134" s="277"/>
      <c r="AY134" s="277"/>
      <c r="AZ134" s="277"/>
      <c r="BA134" s="277"/>
      <c r="BB134" s="277"/>
    </row>
    <row r="135" spans="1:54" x14ac:dyDescent="0.25">
      <c r="A135" s="277"/>
      <c r="B135" s="277"/>
      <c r="C135" s="277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277"/>
      <c r="V135" s="277"/>
      <c r="W135" s="277"/>
      <c r="X135" s="277"/>
      <c r="Y135" s="277"/>
      <c r="Z135" s="277"/>
      <c r="AA135" s="277"/>
      <c r="AB135" s="277"/>
      <c r="AC135" s="277"/>
      <c r="AD135" s="277"/>
      <c r="AE135" s="277"/>
      <c r="AF135" s="277"/>
      <c r="AG135" s="277"/>
      <c r="AH135" s="277"/>
      <c r="AI135" s="277"/>
      <c r="AJ135" s="277"/>
      <c r="AK135" s="277"/>
      <c r="AL135" s="277"/>
      <c r="AM135" s="277"/>
      <c r="AN135" s="277"/>
      <c r="AO135" s="277"/>
      <c r="AP135" s="277"/>
      <c r="AQ135" s="277"/>
      <c r="AR135" s="277"/>
      <c r="AS135" s="277"/>
      <c r="AT135" s="277"/>
      <c r="AU135" s="277"/>
      <c r="AV135" s="277"/>
      <c r="AW135" s="277"/>
      <c r="AX135" s="277"/>
      <c r="AY135" s="277"/>
      <c r="AZ135" s="277"/>
      <c r="BA135" s="277"/>
      <c r="BB135" s="277"/>
    </row>
    <row r="136" spans="1:54" x14ac:dyDescent="0.25">
      <c r="A136" s="277"/>
      <c r="B136" s="277"/>
      <c r="C136" s="277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277"/>
      <c r="V136" s="277"/>
      <c r="W136" s="277"/>
      <c r="X136" s="277"/>
      <c r="Y136" s="277"/>
      <c r="Z136" s="277"/>
      <c r="AA136" s="277"/>
      <c r="AB136" s="277"/>
      <c r="AC136" s="277"/>
      <c r="AD136" s="277"/>
      <c r="AE136" s="277"/>
      <c r="AF136" s="277"/>
      <c r="AG136" s="277"/>
      <c r="AH136" s="277"/>
      <c r="AI136" s="277"/>
      <c r="AJ136" s="277"/>
      <c r="AK136" s="277"/>
      <c r="AL136" s="277"/>
      <c r="AM136" s="277"/>
      <c r="AN136" s="277"/>
      <c r="AO136" s="277"/>
      <c r="AP136" s="277"/>
      <c r="AQ136" s="277"/>
      <c r="AR136" s="277"/>
      <c r="AS136" s="277"/>
      <c r="AT136" s="277"/>
      <c r="AU136" s="277"/>
      <c r="AV136" s="277"/>
      <c r="AW136" s="277"/>
      <c r="AX136" s="277"/>
      <c r="AY136" s="277"/>
      <c r="AZ136" s="277"/>
      <c r="BA136" s="277"/>
      <c r="BB136" s="277"/>
    </row>
    <row r="137" spans="1:54" x14ac:dyDescent="0.25">
      <c r="A137" s="277"/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277"/>
      <c r="V137" s="277"/>
      <c r="W137" s="277"/>
      <c r="X137" s="277"/>
      <c r="Y137" s="277"/>
      <c r="Z137" s="277"/>
      <c r="AA137" s="277"/>
      <c r="AB137" s="277"/>
      <c r="AC137" s="277"/>
      <c r="AD137" s="277"/>
      <c r="AE137" s="277"/>
      <c r="AF137" s="277"/>
      <c r="AG137" s="277"/>
      <c r="AH137" s="277"/>
      <c r="AI137" s="277"/>
      <c r="AJ137" s="277"/>
      <c r="AK137" s="277"/>
      <c r="AL137" s="277"/>
      <c r="AM137" s="277"/>
      <c r="AN137" s="277"/>
      <c r="AO137" s="277"/>
      <c r="AP137" s="277"/>
      <c r="AQ137" s="277"/>
      <c r="AR137" s="277"/>
      <c r="AS137" s="277"/>
      <c r="AT137" s="277"/>
      <c r="AU137" s="277"/>
      <c r="AV137" s="277"/>
      <c r="AW137" s="277"/>
      <c r="AX137" s="277"/>
      <c r="AY137" s="277"/>
      <c r="AZ137" s="277"/>
      <c r="BA137" s="277"/>
      <c r="BB137" s="277"/>
    </row>
    <row r="138" spans="1:54" x14ac:dyDescent="0.25">
      <c r="A138" s="277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  <c r="AA138" s="277"/>
      <c r="AB138" s="277"/>
      <c r="AC138" s="277"/>
      <c r="AD138" s="277"/>
      <c r="AE138" s="277"/>
      <c r="AF138" s="277"/>
      <c r="AG138" s="277"/>
      <c r="AH138" s="277"/>
      <c r="AI138" s="277"/>
      <c r="AJ138" s="277"/>
      <c r="AK138" s="277"/>
      <c r="AL138" s="277"/>
      <c r="AM138" s="277"/>
      <c r="AN138" s="277"/>
      <c r="AO138" s="277"/>
      <c r="AP138" s="277"/>
      <c r="AQ138" s="277"/>
      <c r="AR138" s="277"/>
      <c r="AS138" s="277"/>
      <c r="AT138" s="277"/>
      <c r="AU138" s="277"/>
      <c r="AV138" s="277"/>
      <c r="AW138" s="277"/>
      <c r="AX138" s="277"/>
      <c r="AY138" s="277"/>
      <c r="AZ138" s="277"/>
      <c r="BA138" s="277"/>
      <c r="BB138" s="277"/>
    </row>
    <row r="139" spans="1:54" x14ac:dyDescent="0.25">
      <c r="A139" s="277"/>
      <c r="B139" s="277"/>
      <c r="C139" s="277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  <c r="AA139" s="277"/>
      <c r="AB139" s="277"/>
      <c r="AC139" s="277"/>
      <c r="AD139" s="277"/>
      <c r="AE139" s="277"/>
      <c r="AF139" s="277"/>
      <c r="AG139" s="277"/>
      <c r="AH139" s="277"/>
      <c r="AI139" s="277"/>
      <c r="AJ139" s="277"/>
      <c r="AK139" s="277"/>
      <c r="AL139" s="277"/>
      <c r="AM139" s="277"/>
      <c r="AN139" s="277"/>
      <c r="AO139" s="277"/>
      <c r="AP139" s="277"/>
      <c r="AQ139" s="277"/>
      <c r="AR139" s="277"/>
      <c r="AS139" s="277"/>
      <c r="AT139" s="277"/>
      <c r="AU139" s="277"/>
      <c r="AV139" s="277"/>
      <c r="AW139" s="277"/>
      <c r="AX139" s="277"/>
      <c r="AY139" s="277"/>
      <c r="AZ139" s="277"/>
      <c r="BA139" s="277"/>
      <c r="BB139" s="277"/>
    </row>
    <row r="140" spans="1:54" x14ac:dyDescent="0.25">
      <c r="A140" s="277"/>
      <c r="B140" s="277"/>
      <c r="C140" s="277"/>
      <c r="D140" s="277"/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  <c r="P140" s="277"/>
      <c r="Q140" s="277"/>
      <c r="R140" s="277"/>
      <c r="S140" s="277"/>
      <c r="T140" s="277"/>
      <c r="U140" s="277"/>
      <c r="V140" s="277"/>
      <c r="W140" s="277"/>
      <c r="X140" s="277"/>
      <c r="Y140" s="277"/>
      <c r="Z140" s="277"/>
      <c r="AA140" s="277"/>
      <c r="AB140" s="277"/>
      <c r="AC140" s="277"/>
      <c r="AD140" s="277"/>
      <c r="AE140" s="277"/>
      <c r="AF140" s="277"/>
      <c r="AG140" s="277"/>
      <c r="AH140" s="277"/>
      <c r="AI140" s="277"/>
      <c r="AJ140" s="277"/>
      <c r="AK140" s="277"/>
      <c r="AL140" s="277"/>
      <c r="AM140" s="277"/>
      <c r="AN140" s="277"/>
      <c r="AO140" s="277"/>
      <c r="AP140" s="277"/>
      <c r="AQ140" s="277"/>
      <c r="AR140" s="277"/>
      <c r="AS140" s="277"/>
      <c r="AT140" s="277"/>
      <c r="AU140" s="277"/>
      <c r="AV140" s="277"/>
      <c r="AW140" s="277"/>
      <c r="AX140" s="277"/>
      <c r="AY140" s="277"/>
      <c r="AZ140" s="277"/>
      <c r="BA140" s="277"/>
      <c r="BB140" s="277"/>
    </row>
  </sheetData>
  <mergeCells count="20">
    <mergeCell ref="H2:H3"/>
    <mergeCell ref="M2:M3"/>
    <mergeCell ref="AL2:AL3"/>
    <mergeCell ref="G1:R1"/>
    <mergeCell ref="R2:R3"/>
    <mergeCell ref="X1:AI1"/>
    <mergeCell ref="AI2:AI3"/>
    <mergeCell ref="B3:G3"/>
    <mergeCell ref="S3:X3"/>
    <mergeCell ref="AD2:AD3"/>
    <mergeCell ref="Y2:Y3"/>
    <mergeCell ref="AJ1:AV1"/>
    <mergeCell ref="AV2:AV3"/>
    <mergeCell ref="AQ2:AQ3"/>
    <mergeCell ref="AJ2:AK3"/>
    <mergeCell ref="AW1:BD1"/>
    <mergeCell ref="BD2:BD3"/>
    <mergeCell ref="AX2:AX3"/>
    <mergeCell ref="BC2:BC3"/>
    <mergeCell ref="AW2:AW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9"/>
  <sheetViews>
    <sheetView workbookViewId="0">
      <selection activeCell="A6" sqref="A6"/>
    </sheetView>
  </sheetViews>
  <sheetFormatPr defaultRowHeight="15" x14ac:dyDescent="0.25"/>
  <cols>
    <col min="1" max="1" width="33.5703125" customWidth="1"/>
    <col min="2" max="2" width="13.28515625" style="6" customWidth="1"/>
    <col min="3" max="3" width="13" customWidth="1"/>
    <col min="4" max="4" width="12" customWidth="1"/>
    <col min="5" max="5" width="12" style="6" customWidth="1"/>
    <col min="20" max="20" width="13" style="6" customWidth="1"/>
    <col min="21" max="21" width="11.5703125" style="6" customWidth="1"/>
    <col min="22" max="23" width="12.85546875" style="6" customWidth="1"/>
    <col min="24" max="25" width="9.140625" style="6"/>
  </cols>
  <sheetData>
    <row r="1" spans="1:59" ht="15" customHeight="1" x14ac:dyDescent="0.25">
      <c r="A1" s="331"/>
      <c r="B1" s="331"/>
      <c r="C1" s="346"/>
      <c r="D1" s="346"/>
      <c r="E1" s="346"/>
      <c r="F1" s="346"/>
      <c r="G1" s="346"/>
      <c r="H1" s="275" t="s">
        <v>181</v>
      </c>
      <c r="I1" s="329"/>
      <c r="J1" s="329"/>
      <c r="K1" s="329"/>
      <c r="L1" s="329"/>
      <c r="M1" s="329"/>
      <c r="N1" s="329"/>
      <c r="O1" s="156"/>
      <c r="P1" s="156"/>
      <c r="Q1" s="156"/>
      <c r="R1" s="156"/>
      <c r="S1" s="228"/>
      <c r="T1" s="337"/>
      <c r="U1" s="337"/>
      <c r="V1" s="337"/>
      <c r="W1" s="337"/>
      <c r="X1" s="337"/>
      <c r="Y1" s="337"/>
      <c r="Z1" s="275" t="s">
        <v>182</v>
      </c>
      <c r="AA1" s="327"/>
      <c r="AB1" s="327"/>
      <c r="AC1" s="327"/>
      <c r="AD1" s="327"/>
      <c r="AE1" s="327"/>
      <c r="AF1" s="274"/>
      <c r="AG1" s="156"/>
      <c r="AH1" s="156"/>
      <c r="AI1" s="156"/>
      <c r="AJ1" s="156"/>
      <c r="AK1" s="228"/>
      <c r="AL1" s="275" t="s">
        <v>183</v>
      </c>
      <c r="AM1" s="274"/>
      <c r="AN1" s="327"/>
      <c r="AO1" s="327"/>
      <c r="AP1" s="327"/>
      <c r="AQ1" s="327"/>
      <c r="AR1" s="327"/>
      <c r="AS1" s="274"/>
      <c r="AT1" s="156"/>
      <c r="AU1" s="156"/>
      <c r="AV1" s="156"/>
      <c r="AW1" s="156"/>
      <c r="AX1" s="228"/>
      <c r="AY1" s="275" t="s">
        <v>184</v>
      </c>
      <c r="AZ1" s="274"/>
      <c r="BA1" s="329"/>
      <c r="BB1" s="329"/>
      <c r="BC1" s="329"/>
      <c r="BD1" s="329"/>
      <c r="BE1" s="329"/>
      <c r="BF1" s="329"/>
      <c r="BG1" s="228"/>
    </row>
    <row r="2" spans="1:59" ht="21" customHeight="1" x14ac:dyDescent="0.25">
      <c r="A2" s="362"/>
      <c r="B2" s="50"/>
      <c r="C2" s="51"/>
      <c r="D2" s="51"/>
      <c r="E2" s="51"/>
      <c r="F2" s="51"/>
      <c r="G2" s="51"/>
      <c r="H2" s="341"/>
      <c r="I2" s="318" t="s">
        <v>17</v>
      </c>
      <c r="J2" s="347" t="s">
        <v>21</v>
      </c>
      <c r="K2" s="347" t="s">
        <v>22</v>
      </c>
      <c r="L2" s="347" t="s">
        <v>23</v>
      </c>
      <c r="M2" s="347" t="s">
        <v>24</v>
      </c>
      <c r="N2" s="320" t="s">
        <v>186</v>
      </c>
      <c r="O2" s="345" t="s">
        <v>21</v>
      </c>
      <c r="P2" s="345" t="s">
        <v>22</v>
      </c>
      <c r="Q2" s="345" t="s">
        <v>23</v>
      </c>
      <c r="R2" s="345" t="s">
        <v>24</v>
      </c>
      <c r="S2" s="167" t="s">
        <v>193</v>
      </c>
      <c r="T2" s="354"/>
      <c r="U2" s="354"/>
      <c r="V2" s="354"/>
      <c r="W2" s="354"/>
      <c r="X2" s="354"/>
      <c r="Y2" s="354"/>
      <c r="Z2" s="322" t="s">
        <v>188</v>
      </c>
      <c r="AA2" s="318" t="s">
        <v>189</v>
      </c>
      <c r="AB2" s="347" t="s">
        <v>21</v>
      </c>
      <c r="AC2" s="347" t="s">
        <v>22</v>
      </c>
      <c r="AD2" s="347" t="s">
        <v>23</v>
      </c>
      <c r="AE2" s="347" t="s">
        <v>24</v>
      </c>
      <c r="AF2" s="324" t="s">
        <v>190</v>
      </c>
      <c r="AG2" s="347" t="s">
        <v>21</v>
      </c>
      <c r="AH2" s="347" t="s">
        <v>22</v>
      </c>
      <c r="AI2" s="347" t="s">
        <v>23</v>
      </c>
      <c r="AJ2" s="347" t="s">
        <v>24</v>
      </c>
      <c r="AK2" s="330" t="s">
        <v>209</v>
      </c>
      <c r="AL2" s="322" t="s">
        <v>185</v>
      </c>
      <c r="AM2" s="45"/>
      <c r="AN2" s="318" t="s">
        <v>192</v>
      </c>
      <c r="AO2" s="347" t="s">
        <v>21</v>
      </c>
      <c r="AP2" s="347" t="s">
        <v>22</v>
      </c>
      <c r="AQ2" s="347" t="s">
        <v>23</v>
      </c>
      <c r="AR2" s="347" t="s">
        <v>24</v>
      </c>
      <c r="AS2" s="320" t="s">
        <v>186</v>
      </c>
      <c r="AT2" s="347" t="s">
        <v>21</v>
      </c>
      <c r="AU2" s="347" t="s">
        <v>22</v>
      </c>
      <c r="AV2" s="347" t="s">
        <v>23</v>
      </c>
      <c r="AW2" s="347" t="s">
        <v>24</v>
      </c>
      <c r="AX2" s="328" t="s">
        <v>210</v>
      </c>
      <c r="AY2" s="322" t="s">
        <v>194</v>
      </c>
      <c r="AZ2" s="45"/>
      <c r="BA2" s="318" t="s">
        <v>192</v>
      </c>
      <c r="BB2" s="347" t="s">
        <v>21</v>
      </c>
      <c r="BC2" s="347" t="s">
        <v>22</v>
      </c>
      <c r="BD2" s="347" t="s">
        <v>23</v>
      </c>
      <c r="BE2" s="347" t="s">
        <v>24</v>
      </c>
      <c r="BF2" s="320" t="s">
        <v>186</v>
      </c>
      <c r="BG2" s="320" t="s">
        <v>187</v>
      </c>
    </row>
    <row r="3" spans="1:59" x14ac:dyDescent="0.25">
      <c r="A3" s="331"/>
      <c r="B3" s="382" t="s">
        <v>185</v>
      </c>
      <c r="C3" s="383"/>
      <c r="D3" s="383"/>
      <c r="E3" s="383"/>
      <c r="F3" s="383"/>
      <c r="G3" s="383"/>
      <c r="H3" s="384"/>
      <c r="I3" s="319"/>
      <c r="J3" s="376"/>
      <c r="K3" s="376"/>
      <c r="L3" s="376"/>
      <c r="M3" s="376"/>
      <c r="N3" s="319"/>
      <c r="O3" s="377"/>
      <c r="P3" s="377"/>
      <c r="Q3" s="377"/>
      <c r="R3" s="377"/>
      <c r="S3" s="162"/>
      <c r="T3" s="255" t="s">
        <v>188</v>
      </c>
      <c r="U3" s="339"/>
      <c r="V3" s="339"/>
      <c r="W3" s="339"/>
      <c r="X3" s="339"/>
      <c r="Y3" s="340"/>
      <c r="Z3" s="326"/>
      <c r="AA3" s="319"/>
      <c r="AB3" s="378"/>
      <c r="AC3" s="378"/>
      <c r="AD3" s="378"/>
      <c r="AE3" s="378"/>
      <c r="AF3" s="325"/>
      <c r="AG3" s="378"/>
      <c r="AH3" s="378"/>
      <c r="AI3" s="378"/>
      <c r="AJ3" s="378"/>
      <c r="AK3" s="162"/>
      <c r="AL3" s="323"/>
      <c r="AM3" s="160"/>
      <c r="AN3" s="319"/>
      <c r="AO3" s="378"/>
      <c r="AP3" s="378"/>
      <c r="AQ3" s="378"/>
      <c r="AR3" s="378"/>
      <c r="AS3" s="321"/>
      <c r="AT3" s="376"/>
      <c r="AU3" s="376"/>
      <c r="AV3" s="376"/>
      <c r="AW3" s="376"/>
      <c r="AX3" s="162"/>
      <c r="AY3" s="323"/>
      <c r="AZ3" s="160"/>
      <c r="BA3" s="319"/>
      <c r="BB3" s="378"/>
      <c r="BC3" s="376"/>
      <c r="BD3" s="376"/>
      <c r="BE3" s="379"/>
      <c r="BF3" s="321"/>
      <c r="BG3" s="342"/>
    </row>
    <row r="4" spans="1:59" x14ac:dyDescent="0.25">
      <c r="A4" s="207" t="s">
        <v>180</v>
      </c>
      <c r="B4" s="335" t="s">
        <v>22</v>
      </c>
      <c r="C4" s="335" t="s">
        <v>21</v>
      </c>
      <c r="D4" s="335" t="s">
        <v>22</v>
      </c>
      <c r="E4" s="335" t="s">
        <v>117</v>
      </c>
      <c r="F4" s="335" t="s">
        <v>23</v>
      </c>
      <c r="G4" s="335" t="s">
        <v>24</v>
      </c>
      <c r="H4" s="336" t="s">
        <v>115</v>
      </c>
      <c r="I4" s="370"/>
      <c r="J4" s="371"/>
      <c r="K4" s="371"/>
      <c r="L4" s="371"/>
      <c r="M4" s="371"/>
      <c r="N4" s="370"/>
      <c r="O4" s="372"/>
      <c r="P4" s="372"/>
      <c r="Q4" s="372"/>
      <c r="R4" s="372"/>
      <c r="S4" s="369"/>
      <c r="T4" s="335" t="s">
        <v>22</v>
      </c>
      <c r="U4" s="335" t="s">
        <v>21</v>
      </c>
      <c r="V4" s="335" t="s">
        <v>22</v>
      </c>
      <c r="W4" s="335" t="s">
        <v>117</v>
      </c>
      <c r="X4" s="335" t="s">
        <v>23</v>
      </c>
      <c r="Y4" s="335" t="s">
        <v>24</v>
      </c>
      <c r="Z4" s="370"/>
      <c r="AA4" s="370"/>
      <c r="AB4" s="373"/>
      <c r="AC4" s="373"/>
      <c r="AD4" s="373"/>
      <c r="AE4" s="373"/>
      <c r="AF4" s="374"/>
      <c r="AG4" s="373"/>
      <c r="AH4" s="373"/>
      <c r="AI4" s="373"/>
      <c r="AJ4" s="373"/>
      <c r="AK4" s="369"/>
      <c r="AL4" s="370"/>
      <c r="AM4" s="368" t="s">
        <v>26</v>
      </c>
      <c r="AN4" s="370"/>
      <c r="AO4" s="373"/>
      <c r="AP4" s="373"/>
      <c r="AQ4" s="373"/>
      <c r="AR4" s="373"/>
      <c r="AS4" s="375"/>
      <c r="AT4" s="371"/>
      <c r="AU4" s="371"/>
      <c r="AV4" s="371"/>
      <c r="AW4" s="371"/>
      <c r="AX4" s="369"/>
      <c r="AY4" s="370"/>
      <c r="AZ4" s="368" t="s">
        <v>26</v>
      </c>
      <c r="BA4" s="370"/>
      <c r="BB4" s="373"/>
      <c r="BC4" s="371"/>
      <c r="BD4" s="371"/>
      <c r="BE4" s="371"/>
      <c r="BF4" s="375"/>
      <c r="BG4" s="380"/>
    </row>
    <row r="5" spans="1:59" x14ac:dyDescent="0.25">
      <c r="A5" s="363" t="s">
        <v>27</v>
      </c>
      <c r="B5" s="11">
        <v>1702</v>
      </c>
      <c r="C5" s="348" t="s">
        <v>219</v>
      </c>
      <c r="D5" s="11">
        <v>1702</v>
      </c>
      <c r="E5" s="59" t="s">
        <v>231</v>
      </c>
      <c r="F5" s="349" t="s">
        <v>29</v>
      </c>
      <c r="G5" s="350" t="s">
        <v>56</v>
      </c>
      <c r="H5" s="353">
        <v>0.16077170418006431</v>
      </c>
      <c r="I5" s="353">
        <v>622</v>
      </c>
      <c r="J5" s="348"/>
      <c r="K5" s="349"/>
      <c r="L5" s="349"/>
      <c r="M5" s="350"/>
      <c r="N5" s="351">
        <v>2.5847540864962108E-2</v>
      </c>
      <c r="O5" s="348"/>
      <c r="P5" s="349"/>
      <c r="Q5" s="349"/>
      <c r="R5" s="350"/>
      <c r="S5" s="351">
        <v>2.5847540864962108E-2</v>
      </c>
      <c r="T5" s="11">
        <v>1702</v>
      </c>
      <c r="U5" s="348" t="s">
        <v>233</v>
      </c>
      <c r="V5" s="11">
        <v>1702</v>
      </c>
      <c r="W5" s="59" t="s">
        <v>232</v>
      </c>
      <c r="X5" s="349" t="s">
        <v>29</v>
      </c>
      <c r="Y5" s="350" t="s">
        <v>56</v>
      </c>
      <c r="Z5" s="353">
        <v>174</v>
      </c>
      <c r="AA5" s="353">
        <v>104496</v>
      </c>
      <c r="AB5" s="348"/>
      <c r="AC5" s="349"/>
      <c r="AD5" s="349"/>
      <c r="AE5" s="350"/>
      <c r="AF5" s="351">
        <v>0.16651355075792373</v>
      </c>
      <c r="AG5" s="348"/>
      <c r="AH5" s="349"/>
      <c r="AI5" s="349"/>
      <c r="AJ5" s="350"/>
      <c r="AK5" s="351">
        <v>0.16651355075792373</v>
      </c>
      <c r="AL5" s="353">
        <v>1</v>
      </c>
      <c r="AM5" s="364"/>
      <c r="AN5" s="353">
        <v>104496</v>
      </c>
      <c r="AO5" s="348"/>
      <c r="AP5" s="349"/>
      <c r="AQ5" s="349"/>
      <c r="AR5" s="350"/>
      <c r="AS5" s="351">
        <v>9.5697442964323993E-3</v>
      </c>
      <c r="AT5" s="348"/>
      <c r="AU5" s="349"/>
      <c r="AV5" s="349"/>
      <c r="AW5" s="350"/>
      <c r="AX5" s="351">
        <v>9.5697442964323993E-3</v>
      </c>
      <c r="AY5" s="353">
        <v>174</v>
      </c>
      <c r="AZ5" s="364"/>
      <c r="BA5" s="352">
        <v>104496</v>
      </c>
      <c r="BB5" s="348"/>
      <c r="BC5" s="349"/>
      <c r="BD5" s="349"/>
      <c r="BE5" s="350"/>
      <c r="BF5" s="351">
        <v>1.6651355075792376</v>
      </c>
      <c r="BG5" s="351">
        <v>1.6651355075792376</v>
      </c>
    </row>
    <row r="6" spans="1:59" x14ac:dyDescent="0.25">
      <c r="A6" s="363" t="s">
        <v>28</v>
      </c>
      <c r="B6" s="11">
        <v>1903</v>
      </c>
      <c r="C6" s="348" t="s">
        <v>219</v>
      </c>
      <c r="D6" s="11">
        <v>1903</v>
      </c>
      <c r="E6" s="59" t="s">
        <v>231</v>
      </c>
      <c r="F6" s="349" t="s">
        <v>29</v>
      </c>
      <c r="G6" s="350" t="s">
        <v>56</v>
      </c>
      <c r="H6" s="353">
        <v>8</v>
      </c>
      <c r="I6" s="353">
        <v>5343</v>
      </c>
      <c r="J6" s="348" t="s">
        <v>211</v>
      </c>
      <c r="K6" s="349">
        <v>0</v>
      </c>
      <c r="L6" s="349" t="s">
        <v>29</v>
      </c>
      <c r="M6" s="350" t="s">
        <v>30</v>
      </c>
      <c r="N6" s="351">
        <v>0.14972861688190156</v>
      </c>
      <c r="O6" s="348" t="s">
        <v>212</v>
      </c>
      <c r="P6" s="349">
        <v>0</v>
      </c>
      <c r="Q6" s="349" t="s">
        <v>29</v>
      </c>
      <c r="R6" s="350" t="s">
        <v>30</v>
      </c>
      <c r="S6" s="351">
        <v>0.14972861688190156</v>
      </c>
      <c r="T6" s="11">
        <v>1903</v>
      </c>
      <c r="U6" s="348" t="s">
        <v>233</v>
      </c>
      <c r="V6" s="11">
        <v>1903</v>
      </c>
      <c r="W6" s="59" t="s">
        <v>232</v>
      </c>
      <c r="X6" s="349" t="s">
        <v>75</v>
      </c>
      <c r="Y6" s="350" t="s">
        <v>56</v>
      </c>
      <c r="Z6" s="353">
        <v>1136.5</v>
      </c>
      <c r="AA6" s="353">
        <v>897624</v>
      </c>
      <c r="AB6" s="348" t="s">
        <v>213</v>
      </c>
      <c r="AC6" s="349">
        <v>0</v>
      </c>
      <c r="AD6" s="349" t="s">
        <v>29</v>
      </c>
      <c r="AE6" s="350" t="s">
        <v>30</v>
      </c>
      <c r="AF6" s="351">
        <v>0.12661203354634012</v>
      </c>
      <c r="AG6" s="348" t="s">
        <v>214</v>
      </c>
      <c r="AH6" s="349">
        <v>0</v>
      </c>
      <c r="AI6" s="349" t="s">
        <v>29</v>
      </c>
      <c r="AJ6" s="350" t="s">
        <v>30</v>
      </c>
      <c r="AK6" s="351">
        <v>0.12661203354634012</v>
      </c>
      <c r="AL6" s="353">
        <v>8</v>
      </c>
      <c r="AM6" s="364"/>
      <c r="AN6" s="353">
        <v>897624</v>
      </c>
      <c r="AO6" s="348" t="s">
        <v>215</v>
      </c>
      <c r="AP6" s="349">
        <v>0</v>
      </c>
      <c r="AQ6" s="349" t="s">
        <v>29</v>
      </c>
      <c r="AR6" s="350" t="s">
        <v>30</v>
      </c>
      <c r="AS6" s="351">
        <v>8.9124176715417586E-3</v>
      </c>
      <c r="AT6" s="348" t="s">
        <v>216</v>
      </c>
      <c r="AU6" s="349">
        <v>0</v>
      </c>
      <c r="AV6" s="349" t="s">
        <v>29</v>
      </c>
      <c r="AW6" s="350" t="s">
        <v>30</v>
      </c>
      <c r="AX6" s="351">
        <v>8.9124176715417586E-3</v>
      </c>
      <c r="AY6" s="353">
        <v>1136.5</v>
      </c>
      <c r="AZ6" s="364"/>
      <c r="BA6" s="352">
        <v>897624</v>
      </c>
      <c r="BB6" s="348" t="s">
        <v>217</v>
      </c>
      <c r="BC6" s="349">
        <v>0</v>
      </c>
      <c r="BD6" s="349" t="s">
        <v>29</v>
      </c>
      <c r="BE6" s="350" t="s">
        <v>30</v>
      </c>
      <c r="BF6" s="351">
        <v>1.2661203354634012</v>
      </c>
      <c r="BG6" s="351">
        <v>1.2661203354634012</v>
      </c>
    </row>
    <row r="7" spans="1:59" x14ac:dyDescent="0.25">
      <c r="A7" s="363" t="s">
        <v>36</v>
      </c>
      <c r="B7" s="11">
        <v>2406</v>
      </c>
      <c r="C7" s="348" t="s">
        <v>219</v>
      </c>
      <c r="D7" s="11">
        <v>2406</v>
      </c>
      <c r="E7" s="59" t="s">
        <v>231</v>
      </c>
      <c r="F7" s="349" t="s">
        <v>29</v>
      </c>
      <c r="G7" s="350" t="s">
        <v>56</v>
      </c>
      <c r="H7" s="353">
        <v>59</v>
      </c>
      <c r="I7" s="353">
        <v>8711</v>
      </c>
      <c r="J7" s="348" t="s">
        <v>211</v>
      </c>
      <c r="K7" s="349">
        <v>0</v>
      </c>
      <c r="L7" s="349" t="s">
        <v>29</v>
      </c>
      <c r="M7" s="350" t="s">
        <v>37</v>
      </c>
      <c r="N7" s="351">
        <v>0.67730455745608997</v>
      </c>
      <c r="O7" s="348" t="s">
        <v>212</v>
      </c>
      <c r="P7" s="349">
        <v>0</v>
      </c>
      <c r="Q7" s="349" t="s">
        <v>29</v>
      </c>
      <c r="R7" s="350" t="s">
        <v>37</v>
      </c>
      <c r="S7" s="351">
        <v>0.67730455745608997</v>
      </c>
      <c r="T7" s="11">
        <v>2406</v>
      </c>
      <c r="U7" s="348" t="s">
        <v>233</v>
      </c>
      <c r="V7" s="11">
        <v>2406</v>
      </c>
      <c r="W7" s="59" t="s">
        <v>232</v>
      </c>
      <c r="X7" s="349" t="s">
        <v>220</v>
      </c>
      <c r="Y7" s="350" t="s">
        <v>56</v>
      </c>
      <c r="Z7" s="353">
        <v>14160</v>
      </c>
      <c r="AA7" s="353">
        <v>1463448</v>
      </c>
      <c r="AB7" s="348" t="s">
        <v>213</v>
      </c>
      <c r="AC7" s="349">
        <v>0</v>
      </c>
      <c r="AD7" s="349" t="s">
        <v>29</v>
      </c>
      <c r="AE7" s="350" t="s">
        <v>37</v>
      </c>
      <c r="AF7" s="351">
        <v>0.96757793922298574</v>
      </c>
      <c r="AG7" s="348" t="s">
        <v>214</v>
      </c>
      <c r="AH7" s="349">
        <v>0</v>
      </c>
      <c r="AI7" s="349" t="s">
        <v>29</v>
      </c>
      <c r="AJ7" s="350" t="s">
        <v>37</v>
      </c>
      <c r="AK7" s="351">
        <v>0.96757793922298574</v>
      </c>
      <c r="AL7" s="353">
        <v>59</v>
      </c>
      <c r="AM7" s="364"/>
      <c r="AN7" s="353">
        <v>1463448</v>
      </c>
      <c r="AO7" s="348" t="s">
        <v>215</v>
      </c>
      <c r="AP7" s="349">
        <v>0</v>
      </c>
      <c r="AQ7" s="349" t="s">
        <v>29</v>
      </c>
      <c r="AR7" s="350" t="s">
        <v>37</v>
      </c>
      <c r="AS7" s="351">
        <v>4.0315747467624403E-2</v>
      </c>
      <c r="AT7" s="348" t="s">
        <v>216</v>
      </c>
      <c r="AU7" s="349">
        <v>0</v>
      </c>
      <c r="AV7" s="349" t="s">
        <v>29</v>
      </c>
      <c r="AW7" s="350" t="s">
        <v>37</v>
      </c>
      <c r="AX7" s="351">
        <v>4.0315747467624403E-2</v>
      </c>
      <c r="AY7" s="353">
        <v>14160</v>
      </c>
      <c r="AZ7" s="364"/>
      <c r="BA7" s="352">
        <v>1463448</v>
      </c>
      <c r="BB7" s="348" t="s">
        <v>217</v>
      </c>
      <c r="BC7" s="349">
        <v>0</v>
      </c>
      <c r="BD7" s="349" t="s">
        <v>29</v>
      </c>
      <c r="BE7" s="350" t="s">
        <v>37</v>
      </c>
      <c r="BF7" s="351">
        <v>9.6757793922298578</v>
      </c>
      <c r="BG7" s="351">
        <v>9.6757793922298578</v>
      </c>
    </row>
    <row r="8" spans="1:59" x14ac:dyDescent="0.25">
      <c r="A8" s="363" t="s">
        <v>5</v>
      </c>
      <c r="B8" s="11">
        <v>1701</v>
      </c>
      <c r="C8" s="348" t="s">
        <v>219</v>
      </c>
      <c r="D8" s="11">
        <v>1701</v>
      </c>
      <c r="E8" s="59" t="s">
        <v>231</v>
      </c>
      <c r="F8" s="349" t="s">
        <v>29</v>
      </c>
      <c r="G8" s="350" t="s">
        <v>56</v>
      </c>
      <c r="H8" s="353">
        <v>14</v>
      </c>
      <c r="I8" s="353">
        <v>2516</v>
      </c>
      <c r="J8" s="348" t="s">
        <v>211</v>
      </c>
      <c r="K8" s="349">
        <v>0</v>
      </c>
      <c r="L8" s="349" t="s">
        <v>29</v>
      </c>
      <c r="M8" s="350" t="s">
        <v>38</v>
      </c>
      <c r="N8" s="351">
        <v>0.55643879173290933</v>
      </c>
      <c r="O8" s="348" t="s">
        <v>212</v>
      </c>
      <c r="P8" s="349">
        <v>0</v>
      </c>
      <c r="Q8" s="349" t="s">
        <v>29</v>
      </c>
      <c r="R8" s="350" t="s">
        <v>38</v>
      </c>
      <c r="S8" s="351">
        <v>0.55643879173290933</v>
      </c>
      <c r="T8" s="11">
        <v>1701</v>
      </c>
      <c r="U8" s="348" t="s">
        <v>233</v>
      </c>
      <c r="V8" s="11">
        <v>1701</v>
      </c>
      <c r="W8" s="59" t="s">
        <v>232</v>
      </c>
      <c r="X8" s="349" t="s">
        <v>221</v>
      </c>
      <c r="Y8" s="350" t="s">
        <v>56</v>
      </c>
      <c r="Z8" s="353">
        <v>2131.7600000000002</v>
      </c>
      <c r="AA8" s="353">
        <v>422688</v>
      </c>
      <c r="AB8" s="348" t="s">
        <v>213</v>
      </c>
      <c r="AC8" s="349">
        <v>0</v>
      </c>
      <c r="AD8" s="349" t="s">
        <v>29</v>
      </c>
      <c r="AE8" s="350" t="s">
        <v>38</v>
      </c>
      <c r="AF8" s="351">
        <v>0.50433416609887205</v>
      </c>
      <c r="AG8" s="348" t="s">
        <v>214</v>
      </c>
      <c r="AH8" s="349">
        <v>0</v>
      </c>
      <c r="AI8" s="349" t="s">
        <v>29</v>
      </c>
      <c r="AJ8" s="350" t="s">
        <v>38</v>
      </c>
      <c r="AK8" s="351">
        <v>0.50433416609887205</v>
      </c>
      <c r="AL8" s="353">
        <v>14</v>
      </c>
      <c r="AM8" s="364"/>
      <c r="AN8" s="353">
        <v>422688</v>
      </c>
      <c r="AO8" s="348" t="s">
        <v>215</v>
      </c>
      <c r="AP8" s="349">
        <v>0</v>
      </c>
      <c r="AQ8" s="349" t="s">
        <v>29</v>
      </c>
      <c r="AR8" s="350" t="s">
        <v>38</v>
      </c>
      <c r="AS8" s="351">
        <v>3.3121356650768416E-2</v>
      </c>
      <c r="AT8" s="348" t="s">
        <v>216</v>
      </c>
      <c r="AU8" s="349">
        <v>0</v>
      </c>
      <c r="AV8" s="349" t="s">
        <v>29</v>
      </c>
      <c r="AW8" s="350" t="s">
        <v>38</v>
      </c>
      <c r="AX8" s="351">
        <v>3.3121356650768416E-2</v>
      </c>
      <c r="AY8" s="353">
        <v>2131.7600000000002</v>
      </c>
      <c r="AZ8" s="364"/>
      <c r="BA8" s="352">
        <v>422688</v>
      </c>
      <c r="BB8" s="348" t="s">
        <v>217</v>
      </c>
      <c r="BC8" s="349">
        <v>0</v>
      </c>
      <c r="BD8" s="349" t="s">
        <v>29</v>
      </c>
      <c r="BE8" s="350" t="s">
        <v>38</v>
      </c>
      <c r="BF8" s="351">
        <v>5.0433416609887196</v>
      </c>
      <c r="BG8" s="351">
        <v>5.0433416609887196</v>
      </c>
    </row>
    <row r="9" spans="1:59" x14ac:dyDescent="0.25">
      <c r="A9" s="363" t="s">
        <v>39</v>
      </c>
      <c r="B9" s="11">
        <v>1606</v>
      </c>
      <c r="C9" s="348" t="s">
        <v>219</v>
      </c>
      <c r="D9" s="11">
        <v>1606</v>
      </c>
      <c r="E9" s="59" t="s">
        <v>231</v>
      </c>
      <c r="F9" s="349" t="s">
        <v>29</v>
      </c>
      <c r="G9" s="350" t="s">
        <v>56</v>
      </c>
      <c r="H9" s="353">
        <v>42</v>
      </c>
      <c r="I9" s="353">
        <v>5480</v>
      </c>
      <c r="J9" s="348" t="s">
        <v>211</v>
      </c>
      <c r="K9" s="349">
        <v>0</v>
      </c>
      <c r="L9" s="349" t="s">
        <v>29</v>
      </c>
      <c r="M9" s="350" t="s">
        <v>38</v>
      </c>
      <c r="N9" s="351">
        <v>0.76642335766423353</v>
      </c>
      <c r="O9" s="348" t="s">
        <v>212</v>
      </c>
      <c r="P9" s="349">
        <v>0</v>
      </c>
      <c r="Q9" s="349" t="s">
        <v>29</v>
      </c>
      <c r="R9" s="350" t="s">
        <v>38</v>
      </c>
      <c r="S9" s="351">
        <v>0.76642335766423353</v>
      </c>
      <c r="T9" s="11">
        <v>1606</v>
      </c>
      <c r="U9" s="348" t="s">
        <v>233</v>
      </c>
      <c r="V9" s="11">
        <v>1606</v>
      </c>
      <c r="W9" s="59" t="s">
        <v>232</v>
      </c>
      <c r="X9" s="349" t="s">
        <v>222</v>
      </c>
      <c r="Y9" s="350" t="s">
        <v>56</v>
      </c>
      <c r="Z9" s="353">
        <v>388</v>
      </c>
      <c r="AA9" s="353">
        <v>422688</v>
      </c>
      <c r="AB9" s="348" t="s">
        <v>213</v>
      </c>
      <c r="AC9" s="349">
        <v>0</v>
      </c>
      <c r="AD9" s="349" t="s">
        <v>29</v>
      </c>
      <c r="AE9" s="350" t="s">
        <v>38</v>
      </c>
      <c r="AF9" s="351">
        <v>9.1793474146415324E-2</v>
      </c>
      <c r="AG9" s="348" t="s">
        <v>214</v>
      </c>
      <c r="AH9" s="349">
        <v>0</v>
      </c>
      <c r="AI9" s="349" t="s">
        <v>29</v>
      </c>
      <c r="AJ9" s="350" t="s">
        <v>38</v>
      </c>
      <c r="AK9" s="351">
        <v>9.1793474146415324E-2</v>
      </c>
      <c r="AL9" s="353">
        <v>42</v>
      </c>
      <c r="AM9" s="364"/>
      <c r="AN9" s="353">
        <v>422688</v>
      </c>
      <c r="AO9" s="348" t="s">
        <v>215</v>
      </c>
      <c r="AP9" s="349">
        <v>0</v>
      </c>
      <c r="AQ9" s="349" t="s">
        <v>29</v>
      </c>
      <c r="AR9" s="350" t="s">
        <v>38</v>
      </c>
      <c r="AS9" s="351">
        <v>9.9364069952305248E-2</v>
      </c>
      <c r="AT9" s="348" t="s">
        <v>216</v>
      </c>
      <c r="AU9" s="349">
        <v>0</v>
      </c>
      <c r="AV9" s="349" t="s">
        <v>29</v>
      </c>
      <c r="AW9" s="350" t="s">
        <v>38</v>
      </c>
      <c r="AX9" s="351">
        <v>9.9364069952305248E-2</v>
      </c>
      <c r="AY9" s="353">
        <v>388</v>
      </c>
      <c r="AZ9" s="364"/>
      <c r="BA9" s="352">
        <v>422688</v>
      </c>
      <c r="BB9" s="348" t="s">
        <v>217</v>
      </c>
      <c r="BC9" s="349">
        <v>0</v>
      </c>
      <c r="BD9" s="349" t="s">
        <v>29</v>
      </c>
      <c r="BE9" s="350" t="s">
        <v>38</v>
      </c>
      <c r="BF9" s="351">
        <v>0.91793474146415321</v>
      </c>
      <c r="BG9" s="351">
        <v>0.91793474146415321</v>
      </c>
    </row>
    <row r="10" spans="1:59" x14ac:dyDescent="0.25">
      <c r="A10" s="363" t="s">
        <v>40</v>
      </c>
      <c r="B10" s="11">
        <v>5555</v>
      </c>
      <c r="C10" s="348" t="s">
        <v>219</v>
      </c>
      <c r="D10" s="11">
        <v>5555</v>
      </c>
      <c r="E10" s="59" t="s">
        <v>231</v>
      </c>
      <c r="F10" s="349" t="s">
        <v>29</v>
      </c>
      <c r="G10" s="350" t="s">
        <v>56</v>
      </c>
      <c r="H10" s="353">
        <v>7</v>
      </c>
      <c r="I10" s="353">
        <v>1457</v>
      </c>
      <c r="J10" s="348" t="s">
        <v>212</v>
      </c>
      <c r="K10" s="349">
        <v>0</v>
      </c>
      <c r="L10" s="349" t="s">
        <v>29</v>
      </c>
      <c r="M10" s="350" t="s">
        <v>41</v>
      </c>
      <c r="N10" s="351">
        <v>0.48043925875085791</v>
      </c>
      <c r="O10" s="348" t="s">
        <v>213</v>
      </c>
      <c r="P10" s="349">
        <v>0</v>
      </c>
      <c r="Q10" s="349" t="s">
        <v>29</v>
      </c>
      <c r="R10" s="350" t="s">
        <v>41</v>
      </c>
      <c r="S10" s="351">
        <v>0.48043925875085791</v>
      </c>
      <c r="T10" s="11">
        <v>5555</v>
      </c>
      <c r="U10" s="348" t="s">
        <v>233</v>
      </c>
      <c r="V10" s="11">
        <v>5555</v>
      </c>
      <c r="W10" s="59" t="s">
        <v>232</v>
      </c>
      <c r="X10" s="349" t="s">
        <v>223</v>
      </c>
      <c r="Y10" s="350" t="s">
        <v>56</v>
      </c>
      <c r="Z10" s="353">
        <v>1680</v>
      </c>
      <c r="AA10" s="353">
        <v>244776</v>
      </c>
      <c r="AB10" s="348" t="s">
        <v>214</v>
      </c>
      <c r="AC10" s="349">
        <v>0</v>
      </c>
      <c r="AD10" s="349" t="s">
        <v>29</v>
      </c>
      <c r="AE10" s="350" t="s">
        <v>41</v>
      </c>
      <c r="AF10" s="351">
        <v>0.68634179821551133</v>
      </c>
      <c r="AG10" s="348" t="s">
        <v>215</v>
      </c>
      <c r="AH10" s="349">
        <v>0</v>
      </c>
      <c r="AI10" s="349" t="s">
        <v>29</v>
      </c>
      <c r="AJ10" s="350" t="s">
        <v>41</v>
      </c>
      <c r="AK10" s="351">
        <v>0.68634179821551133</v>
      </c>
      <c r="AL10" s="353">
        <v>7</v>
      </c>
      <c r="AM10" s="364"/>
      <c r="AN10" s="353">
        <v>244776</v>
      </c>
      <c r="AO10" s="348" t="s">
        <v>216</v>
      </c>
      <c r="AP10" s="349">
        <v>0</v>
      </c>
      <c r="AQ10" s="349" t="s">
        <v>29</v>
      </c>
      <c r="AR10" s="350" t="s">
        <v>41</v>
      </c>
      <c r="AS10" s="351">
        <v>2.8597574925646307E-2</v>
      </c>
      <c r="AT10" s="348" t="s">
        <v>217</v>
      </c>
      <c r="AU10" s="349">
        <v>0</v>
      </c>
      <c r="AV10" s="349" t="s">
        <v>29</v>
      </c>
      <c r="AW10" s="350" t="s">
        <v>41</v>
      </c>
      <c r="AX10" s="351">
        <v>2.8597574925646307E-2</v>
      </c>
      <c r="AY10" s="353">
        <v>0</v>
      </c>
      <c r="AZ10" s="364"/>
      <c r="BA10" s="352">
        <v>244776</v>
      </c>
      <c r="BB10" s="348" t="s">
        <v>218</v>
      </c>
      <c r="BC10" s="349">
        <v>0</v>
      </c>
      <c r="BD10" s="349" t="s">
        <v>29</v>
      </c>
      <c r="BE10" s="350" t="s">
        <v>41</v>
      </c>
      <c r="BF10" s="351">
        <v>0</v>
      </c>
      <c r="BG10" s="351">
        <v>0</v>
      </c>
    </row>
    <row r="11" spans="1:59" x14ac:dyDescent="0.25">
      <c r="A11" s="363" t="s">
        <v>43</v>
      </c>
      <c r="B11" s="11">
        <v>2104</v>
      </c>
      <c r="C11" s="348" t="s">
        <v>219</v>
      </c>
      <c r="D11" s="11">
        <v>2104</v>
      </c>
      <c r="E11" s="59" t="s">
        <v>231</v>
      </c>
      <c r="F11" s="349" t="s">
        <v>29</v>
      </c>
      <c r="G11" s="350" t="s">
        <v>56</v>
      </c>
      <c r="H11" s="353">
        <v>32</v>
      </c>
      <c r="I11" s="353">
        <v>2756</v>
      </c>
      <c r="J11" s="348" t="s">
        <v>211</v>
      </c>
      <c r="K11" s="349">
        <v>0</v>
      </c>
      <c r="L11" s="349" t="s">
        <v>29</v>
      </c>
      <c r="M11" s="350" t="s">
        <v>41</v>
      </c>
      <c r="N11" s="351">
        <v>1.1611030478955007</v>
      </c>
      <c r="O11" s="348" t="s">
        <v>212</v>
      </c>
      <c r="P11" s="349">
        <v>0</v>
      </c>
      <c r="Q11" s="349" t="s">
        <v>29</v>
      </c>
      <c r="R11" s="350" t="s">
        <v>41</v>
      </c>
      <c r="S11" s="351">
        <v>1.1611030478955007</v>
      </c>
      <c r="T11" s="11">
        <v>2104</v>
      </c>
      <c r="U11" s="348" t="s">
        <v>233</v>
      </c>
      <c r="V11" s="11">
        <v>2104</v>
      </c>
      <c r="W11" s="59" t="s">
        <v>232</v>
      </c>
      <c r="X11" s="349" t="s">
        <v>224</v>
      </c>
      <c r="Y11" s="350" t="s">
        <v>56</v>
      </c>
      <c r="Z11" s="353">
        <v>4544</v>
      </c>
      <c r="AA11" s="353">
        <v>463008</v>
      </c>
      <c r="AB11" s="348" t="s">
        <v>213</v>
      </c>
      <c r="AC11" s="349">
        <v>0</v>
      </c>
      <c r="AD11" s="349" t="s">
        <v>29</v>
      </c>
      <c r="AE11" s="350" t="s">
        <v>41</v>
      </c>
      <c r="AF11" s="351">
        <v>0.98140852857833993</v>
      </c>
      <c r="AG11" s="348" t="s">
        <v>214</v>
      </c>
      <c r="AH11" s="349">
        <v>0</v>
      </c>
      <c r="AI11" s="349" t="s">
        <v>29</v>
      </c>
      <c r="AJ11" s="350" t="s">
        <v>41</v>
      </c>
      <c r="AK11" s="351">
        <v>0.98140852857833993</v>
      </c>
      <c r="AL11" s="353">
        <v>32</v>
      </c>
      <c r="AM11" s="364"/>
      <c r="AN11" s="353">
        <v>463008</v>
      </c>
      <c r="AO11" s="348" t="s">
        <v>215</v>
      </c>
      <c r="AP11" s="349">
        <v>0</v>
      </c>
      <c r="AQ11" s="349" t="s">
        <v>29</v>
      </c>
      <c r="AR11" s="350" t="s">
        <v>41</v>
      </c>
      <c r="AS11" s="351">
        <v>6.9113276660446477E-2</v>
      </c>
      <c r="AT11" s="348" t="s">
        <v>216</v>
      </c>
      <c r="AU11" s="349">
        <v>0</v>
      </c>
      <c r="AV11" s="349" t="s">
        <v>29</v>
      </c>
      <c r="AW11" s="350" t="s">
        <v>41</v>
      </c>
      <c r="AX11" s="351">
        <v>6.9113276660446477E-2</v>
      </c>
      <c r="AY11" s="353">
        <v>4544</v>
      </c>
      <c r="AZ11" s="364"/>
      <c r="BA11" s="352">
        <v>463008</v>
      </c>
      <c r="BB11" s="348" t="s">
        <v>217</v>
      </c>
      <c r="BC11" s="349">
        <v>0</v>
      </c>
      <c r="BD11" s="349" t="s">
        <v>29</v>
      </c>
      <c r="BE11" s="350" t="s">
        <v>41</v>
      </c>
      <c r="BF11" s="351">
        <v>9.8140852857833991</v>
      </c>
      <c r="BG11" s="351">
        <v>9.8140852857833991</v>
      </c>
    </row>
    <row r="12" spans="1:59" x14ac:dyDescent="0.25">
      <c r="A12" s="363" t="s">
        <v>44</v>
      </c>
      <c r="B12" s="1">
        <v>1704</v>
      </c>
      <c r="C12" s="348" t="s">
        <v>219</v>
      </c>
      <c r="D12" s="1">
        <v>1704</v>
      </c>
      <c r="E12" s="59" t="s">
        <v>231</v>
      </c>
      <c r="F12" s="349" t="s">
        <v>29</v>
      </c>
      <c r="G12" s="350" t="s">
        <v>56</v>
      </c>
      <c r="H12" s="353">
        <v>0</v>
      </c>
      <c r="I12" s="353">
        <v>0</v>
      </c>
      <c r="J12" s="348" t="s">
        <v>212</v>
      </c>
      <c r="K12" s="349">
        <v>0</v>
      </c>
      <c r="L12" s="349" t="s">
        <v>29</v>
      </c>
      <c r="M12" s="350" t="s">
        <v>45</v>
      </c>
      <c r="N12" s="351" t="e">
        <v>#DIV/0!</v>
      </c>
      <c r="O12" s="348"/>
      <c r="P12" s="349"/>
      <c r="Q12" s="349"/>
      <c r="R12" s="350"/>
      <c r="S12" s="351" t="e">
        <v>#DIV/0!</v>
      </c>
      <c r="T12" s="1">
        <v>1704</v>
      </c>
      <c r="U12" s="348" t="s">
        <v>233</v>
      </c>
      <c r="V12" s="1">
        <v>1704</v>
      </c>
      <c r="W12" s="59" t="s">
        <v>232</v>
      </c>
      <c r="X12" s="349" t="s">
        <v>225</v>
      </c>
      <c r="Y12" s="350" t="s">
        <v>56</v>
      </c>
      <c r="Z12" s="353">
        <v>0</v>
      </c>
      <c r="AA12" s="353">
        <v>0</v>
      </c>
      <c r="AB12" s="348" t="s">
        <v>214</v>
      </c>
      <c r="AC12" s="349">
        <v>0</v>
      </c>
      <c r="AD12" s="349" t="s">
        <v>29</v>
      </c>
      <c r="AE12" s="350" t="s">
        <v>45</v>
      </c>
      <c r="AF12" s="351" t="e">
        <v>#DIV/0!</v>
      </c>
      <c r="AG12" s="348"/>
      <c r="AH12" s="349"/>
      <c r="AI12" s="349"/>
      <c r="AJ12" s="350"/>
      <c r="AK12" s="351" t="e">
        <v>#DIV/0!</v>
      </c>
      <c r="AL12" s="353">
        <v>0</v>
      </c>
      <c r="AM12" s="364"/>
      <c r="AN12" s="353">
        <v>0</v>
      </c>
      <c r="AO12" s="348" t="s">
        <v>216</v>
      </c>
      <c r="AP12" s="349">
        <v>0</v>
      </c>
      <c r="AQ12" s="349" t="s">
        <v>29</v>
      </c>
      <c r="AR12" s="350" t="s">
        <v>45</v>
      </c>
      <c r="AS12" s="351" t="e">
        <v>#DIV/0!</v>
      </c>
      <c r="AT12" s="348"/>
      <c r="AU12" s="349"/>
      <c r="AV12" s="349"/>
      <c r="AW12" s="350"/>
      <c r="AX12" s="351" t="e">
        <v>#DIV/0!</v>
      </c>
      <c r="AY12" s="353">
        <v>0</v>
      </c>
      <c r="AZ12" s="364"/>
      <c r="BA12" s="352">
        <v>0</v>
      </c>
      <c r="BB12" s="348" t="s">
        <v>218</v>
      </c>
      <c r="BC12" s="349">
        <v>0</v>
      </c>
      <c r="BD12" s="349" t="s">
        <v>29</v>
      </c>
      <c r="BE12" s="350" t="s">
        <v>45</v>
      </c>
      <c r="BF12" s="351" t="e">
        <v>#DIV/0!</v>
      </c>
      <c r="BG12" s="351" t="e">
        <v>#DIV/0!</v>
      </c>
    </row>
    <row r="13" spans="1:59" x14ac:dyDescent="0.25">
      <c r="A13" s="363" t="s">
        <v>46</v>
      </c>
      <c r="B13" s="57" t="s">
        <v>61</v>
      </c>
      <c r="C13" s="348" t="s">
        <v>219</v>
      </c>
      <c r="D13" s="57" t="s">
        <v>61</v>
      </c>
      <c r="E13" s="59" t="s">
        <v>231</v>
      </c>
      <c r="F13" s="349" t="s">
        <v>29</v>
      </c>
      <c r="G13" s="350" t="s">
        <v>56</v>
      </c>
      <c r="H13" s="353">
        <v>241</v>
      </c>
      <c r="I13" s="353">
        <v>14800</v>
      </c>
      <c r="J13" s="348"/>
      <c r="K13" s="349"/>
      <c r="L13" s="349"/>
      <c r="M13" s="350"/>
      <c r="N13" s="351">
        <v>1.6283783783783785</v>
      </c>
      <c r="O13" s="348"/>
      <c r="P13" s="349"/>
      <c r="Q13" s="349"/>
      <c r="R13" s="350"/>
      <c r="S13" s="351">
        <v>1.6283783783783785</v>
      </c>
      <c r="T13" s="57" t="s">
        <v>61</v>
      </c>
      <c r="U13" s="348" t="s">
        <v>233</v>
      </c>
      <c r="V13" s="57" t="s">
        <v>61</v>
      </c>
      <c r="W13" s="59" t="s">
        <v>232</v>
      </c>
      <c r="X13" s="349" t="s">
        <v>226</v>
      </c>
      <c r="Y13" s="350" t="s">
        <v>56</v>
      </c>
      <c r="Z13" s="353">
        <v>43738</v>
      </c>
      <c r="AA13" s="353">
        <v>2486400</v>
      </c>
      <c r="AB13" s="348"/>
      <c r="AC13" s="349"/>
      <c r="AD13" s="349"/>
      <c r="AE13" s="350"/>
      <c r="AF13" s="351">
        <v>1.7590894465894464</v>
      </c>
      <c r="AG13" s="348"/>
      <c r="AH13" s="349"/>
      <c r="AI13" s="349"/>
      <c r="AJ13" s="350"/>
      <c r="AK13" s="351">
        <v>1.7590894465894464</v>
      </c>
      <c r="AL13" s="353">
        <v>241</v>
      </c>
      <c r="AM13" s="364"/>
      <c r="AN13" s="353">
        <v>2486400</v>
      </c>
      <c r="AO13" s="348"/>
      <c r="AP13" s="349"/>
      <c r="AQ13" s="349"/>
      <c r="AR13" s="350"/>
      <c r="AS13" s="351">
        <v>9.6927284427284432E-2</v>
      </c>
      <c r="AT13" s="348"/>
      <c r="AU13" s="349"/>
      <c r="AV13" s="349"/>
      <c r="AW13" s="350"/>
      <c r="AX13" s="351">
        <v>9.6927284427284432E-2</v>
      </c>
      <c r="AY13" s="353">
        <v>43738</v>
      </c>
      <c r="AZ13" s="364"/>
      <c r="BA13" s="352">
        <v>2486400</v>
      </c>
      <c r="BB13" s="348"/>
      <c r="BC13" s="349"/>
      <c r="BD13" s="349"/>
      <c r="BE13" s="350"/>
      <c r="BF13" s="351">
        <v>17.590894465894465</v>
      </c>
      <c r="BG13" s="351">
        <v>17.590894465894465</v>
      </c>
    </row>
    <row r="14" spans="1:59" x14ac:dyDescent="0.25">
      <c r="A14" s="363" t="s">
        <v>47</v>
      </c>
      <c r="B14" s="1">
        <v>2404</v>
      </c>
      <c r="C14" s="348" t="s">
        <v>219</v>
      </c>
      <c r="D14" s="1">
        <v>2404</v>
      </c>
      <c r="E14" s="59" t="s">
        <v>231</v>
      </c>
      <c r="F14" s="349" t="s">
        <v>29</v>
      </c>
      <c r="G14" s="350" t="s">
        <v>56</v>
      </c>
      <c r="H14" s="353">
        <v>48</v>
      </c>
      <c r="I14" s="353">
        <v>1303</v>
      </c>
      <c r="J14" s="348"/>
      <c r="K14" s="349"/>
      <c r="L14" s="349"/>
      <c r="M14" s="350"/>
      <c r="N14" s="351">
        <v>3.6838066001534919</v>
      </c>
      <c r="O14" s="348"/>
      <c r="P14" s="349"/>
      <c r="Q14" s="349"/>
      <c r="R14" s="350"/>
      <c r="S14" s="351">
        <v>3.6838066001534919</v>
      </c>
      <c r="T14" s="1">
        <v>2404</v>
      </c>
      <c r="U14" s="348" t="s">
        <v>233</v>
      </c>
      <c r="V14" s="1">
        <v>2404</v>
      </c>
      <c r="W14" s="59" t="s">
        <v>232</v>
      </c>
      <c r="X14" s="349" t="s">
        <v>227</v>
      </c>
      <c r="Y14" s="350" t="s">
        <v>56</v>
      </c>
      <c r="Z14" s="353">
        <v>1380</v>
      </c>
      <c r="AA14" s="353">
        <v>218904</v>
      </c>
      <c r="AB14" s="348"/>
      <c r="AC14" s="349"/>
      <c r="AD14" s="349"/>
      <c r="AE14" s="350"/>
      <c r="AF14" s="351">
        <v>0.63041333187150539</v>
      </c>
      <c r="AG14" s="348"/>
      <c r="AH14" s="349"/>
      <c r="AI14" s="349"/>
      <c r="AJ14" s="350"/>
      <c r="AK14" s="351">
        <v>0.63041333187150539</v>
      </c>
      <c r="AL14" s="353">
        <v>48</v>
      </c>
      <c r="AM14" s="364"/>
      <c r="AN14" s="353">
        <v>218904</v>
      </c>
      <c r="AO14" s="348"/>
      <c r="AP14" s="349"/>
      <c r="AQ14" s="349"/>
      <c r="AR14" s="350"/>
      <c r="AS14" s="351">
        <v>0.2192742023900888</v>
      </c>
      <c r="AT14" s="348"/>
      <c r="AU14" s="349"/>
      <c r="AV14" s="349"/>
      <c r="AW14" s="350"/>
      <c r="AX14" s="351">
        <v>0.2192742023900888</v>
      </c>
      <c r="AY14" s="353">
        <v>1380</v>
      </c>
      <c r="AZ14" s="364"/>
      <c r="BA14" s="352">
        <v>218904</v>
      </c>
      <c r="BB14" s="348"/>
      <c r="BC14" s="349"/>
      <c r="BD14" s="349"/>
      <c r="BE14" s="350"/>
      <c r="BF14" s="351">
        <v>6.3041333187150528</v>
      </c>
      <c r="BG14" s="351">
        <v>6.3041333187150528</v>
      </c>
    </row>
    <row r="15" spans="1:59" x14ac:dyDescent="0.25">
      <c r="A15" s="363" t="s">
        <v>50</v>
      </c>
      <c r="B15" s="1">
        <v>205</v>
      </c>
      <c r="C15" s="348" t="s">
        <v>219</v>
      </c>
      <c r="D15" s="1">
        <v>205</v>
      </c>
      <c r="E15" s="59" t="s">
        <v>231</v>
      </c>
      <c r="F15" s="349" t="s">
        <v>29</v>
      </c>
      <c r="G15" s="350" t="s">
        <v>56</v>
      </c>
      <c r="H15" s="353">
        <v>0</v>
      </c>
      <c r="I15" s="353">
        <v>3862</v>
      </c>
      <c r="J15" s="348" t="s">
        <v>211</v>
      </c>
      <c r="K15" s="349">
        <v>0</v>
      </c>
      <c r="L15" s="349" t="s">
        <v>29</v>
      </c>
      <c r="M15" s="350" t="s">
        <v>45</v>
      </c>
      <c r="N15" s="351">
        <v>0</v>
      </c>
      <c r="O15" s="348" t="s">
        <v>212</v>
      </c>
      <c r="P15" s="349">
        <v>0</v>
      </c>
      <c r="Q15" s="349" t="s">
        <v>29</v>
      </c>
      <c r="R15" s="350" t="s">
        <v>45</v>
      </c>
      <c r="S15" s="351">
        <v>0</v>
      </c>
      <c r="T15" s="1">
        <v>205</v>
      </c>
      <c r="U15" s="348" t="s">
        <v>233</v>
      </c>
      <c r="V15" s="1">
        <v>205</v>
      </c>
      <c r="W15" s="59" t="s">
        <v>232</v>
      </c>
      <c r="X15" s="349" t="s">
        <v>228</v>
      </c>
      <c r="Y15" s="350" t="s">
        <v>56</v>
      </c>
      <c r="Z15" s="353">
        <v>0</v>
      </c>
      <c r="AA15" s="353">
        <v>648816</v>
      </c>
      <c r="AB15" s="348" t="s">
        <v>213</v>
      </c>
      <c r="AC15" s="349">
        <v>0</v>
      </c>
      <c r="AD15" s="349" t="s">
        <v>29</v>
      </c>
      <c r="AE15" s="350" t="s">
        <v>45</v>
      </c>
      <c r="AF15" s="351">
        <v>0</v>
      </c>
      <c r="AG15" s="348" t="s">
        <v>214</v>
      </c>
      <c r="AH15" s="349">
        <v>0</v>
      </c>
      <c r="AI15" s="349" t="s">
        <v>29</v>
      </c>
      <c r="AJ15" s="350" t="s">
        <v>45</v>
      </c>
      <c r="AK15" s="351">
        <v>0</v>
      </c>
      <c r="AL15" s="353">
        <v>47</v>
      </c>
      <c r="AM15" s="364"/>
      <c r="AN15" s="353">
        <v>648816</v>
      </c>
      <c r="AO15" s="348" t="s">
        <v>215</v>
      </c>
      <c r="AP15" s="349">
        <v>0</v>
      </c>
      <c r="AQ15" s="349" t="s">
        <v>29</v>
      </c>
      <c r="AR15" s="350" t="s">
        <v>45</v>
      </c>
      <c r="AS15" s="351">
        <v>7.2439643905205783E-2</v>
      </c>
      <c r="AT15" s="348" t="s">
        <v>216</v>
      </c>
      <c r="AU15" s="349">
        <v>0</v>
      </c>
      <c r="AV15" s="349" t="s">
        <v>29</v>
      </c>
      <c r="AW15" s="350" t="s">
        <v>45</v>
      </c>
      <c r="AX15" s="351">
        <v>7.2439643905205783E-2</v>
      </c>
      <c r="AY15" s="353">
        <v>343217</v>
      </c>
      <c r="AZ15" s="364"/>
      <c r="BA15" s="352">
        <v>648816</v>
      </c>
      <c r="BB15" s="348" t="s">
        <v>217</v>
      </c>
      <c r="BC15" s="349">
        <v>0</v>
      </c>
      <c r="BD15" s="349" t="s">
        <v>29</v>
      </c>
      <c r="BE15" s="350" t="s">
        <v>45</v>
      </c>
      <c r="BF15" s="351">
        <v>528.98972898325565</v>
      </c>
      <c r="BG15" s="351">
        <v>528.98972898325565</v>
      </c>
    </row>
    <row r="16" spans="1:59" x14ac:dyDescent="0.25">
      <c r="A16" s="363" t="s">
        <v>51</v>
      </c>
      <c r="B16" s="1">
        <v>2009</v>
      </c>
      <c r="C16" s="348" t="s">
        <v>219</v>
      </c>
      <c r="D16" s="1">
        <v>2009</v>
      </c>
      <c r="E16" s="59" t="s">
        <v>231</v>
      </c>
      <c r="F16" s="349" t="s">
        <v>29</v>
      </c>
      <c r="G16" s="350" t="s">
        <v>56</v>
      </c>
      <c r="H16" s="359">
        <v>139</v>
      </c>
      <c r="I16" s="359">
        <v>4960</v>
      </c>
      <c r="J16" s="358" t="s">
        <v>211</v>
      </c>
      <c r="K16" s="355">
        <v>0</v>
      </c>
      <c r="L16" s="355" t="s">
        <v>29</v>
      </c>
      <c r="M16" s="356" t="s">
        <v>52</v>
      </c>
      <c r="N16" s="360">
        <v>2.8024193548387095</v>
      </c>
      <c r="O16" s="358" t="s">
        <v>212</v>
      </c>
      <c r="P16" s="355">
        <v>0</v>
      </c>
      <c r="Q16" s="355" t="s">
        <v>29</v>
      </c>
      <c r="R16" s="356" t="s">
        <v>52</v>
      </c>
      <c r="S16" s="360">
        <v>2.8024193548387095</v>
      </c>
      <c r="T16" s="1">
        <v>2009</v>
      </c>
      <c r="U16" s="348" t="s">
        <v>233</v>
      </c>
      <c r="V16" s="1">
        <v>2009</v>
      </c>
      <c r="W16" s="59" t="s">
        <v>232</v>
      </c>
      <c r="X16" s="349" t="s">
        <v>229</v>
      </c>
      <c r="Y16" s="350" t="s">
        <v>56</v>
      </c>
      <c r="Z16" s="359">
        <v>23303.013999999999</v>
      </c>
      <c r="AA16" s="359">
        <v>833280</v>
      </c>
      <c r="AB16" s="358" t="s">
        <v>213</v>
      </c>
      <c r="AC16" s="355">
        <v>0</v>
      </c>
      <c r="AD16" s="355" t="s">
        <v>29</v>
      </c>
      <c r="AE16" s="356" t="s">
        <v>52</v>
      </c>
      <c r="AF16" s="360">
        <v>2.7965406586021504</v>
      </c>
      <c r="AG16" s="358" t="s">
        <v>214</v>
      </c>
      <c r="AH16" s="355">
        <v>0</v>
      </c>
      <c r="AI16" s="355" t="s">
        <v>29</v>
      </c>
      <c r="AJ16" s="356" t="s">
        <v>52</v>
      </c>
      <c r="AK16" s="360">
        <v>2.7965406586021504</v>
      </c>
      <c r="AL16" s="359">
        <v>139</v>
      </c>
      <c r="AM16" s="365"/>
      <c r="AN16" s="359">
        <v>833280</v>
      </c>
      <c r="AO16" s="358" t="s">
        <v>215</v>
      </c>
      <c r="AP16" s="355">
        <v>0</v>
      </c>
      <c r="AQ16" s="355" t="s">
        <v>29</v>
      </c>
      <c r="AR16" s="356" t="s">
        <v>52</v>
      </c>
      <c r="AS16" s="360">
        <v>0.16681067588325652</v>
      </c>
      <c r="AT16" s="358" t="s">
        <v>216</v>
      </c>
      <c r="AU16" s="355">
        <v>0</v>
      </c>
      <c r="AV16" s="355" t="s">
        <v>29</v>
      </c>
      <c r="AW16" s="356" t="s">
        <v>52</v>
      </c>
      <c r="AX16" s="360">
        <v>0.16681067588325652</v>
      </c>
      <c r="AY16" s="359">
        <v>23303.013999999999</v>
      </c>
      <c r="AZ16" s="365"/>
      <c r="BA16" s="357">
        <v>833280</v>
      </c>
      <c r="BB16" s="358" t="s">
        <v>217</v>
      </c>
      <c r="BC16" s="355">
        <v>0</v>
      </c>
      <c r="BD16" s="355" t="s">
        <v>29</v>
      </c>
      <c r="BE16" s="356" t="s">
        <v>52</v>
      </c>
      <c r="BF16" s="360">
        <v>27.965406586021505</v>
      </c>
      <c r="BG16" s="360">
        <v>27.965406586021505</v>
      </c>
    </row>
    <row r="17" spans="1:59" x14ac:dyDescent="0.25">
      <c r="A17" s="381" t="s">
        <v>14</v>
      </c>
      <c r="B17" s="1">
        <v>2001</v>
      </c>
      <c r="C17" s="348" t="s">
        <v>219</v>
      </c>
      <c r="D17" s="1">
        <v>2001</v>
      </c>
      <c r="E17" s="59" t="s">
        <v>231</v>
      </c>
      <c r="F17" s="349" t="s">
        <v>29</v>
      </c>
      <c r="G17" s="350" t="s">
        <v>56</v>
      </c>
      <c r="H17" s="359">
        <v>0</v>
      </c>
      <c r="I17" s="359">
        <v>14296</v>
      </c>
      <c r="J17" s="358" t="s">
        <v>212</v>
      </c>
      <c r="K17" s="355">
        <v>0</v>
      </c>
      <c r="L17" s="355" t="s">
        <v>29</v>
      </c>
      <c r="M17" s="356" t="s">
        <v>53</v>
      </c>
      <c r="N17" s="360">
        <v>0</v>
      </c>
      <c r="O17" s="358" t="s">
        <v>213</v>
      </c>
      <c r="P17" s="355">
        <v>0</v>
      </c>
      <c r="Q17" s="355" t="s">
        <v>29</v>
      </c>
      <c r="R17" s="356" t="s">
        <v>53</v>
      </c>
      <c r="S17" s="360">
        <v>0</v>
      </c>
      <c r="T17" s="1">
        <v>2001</v>
      </c>
      <c r="U17" s="348" t="s">
        <v>233</v>
      </c>
      <c r="V17" s="1">
        <v>2001</v>
      </c>
      <c r="W17" s="59" t="s">
        <v>232</v>
      </c>
      <c r="X17" s="349" t="s">
        <v>230</v>
      </c>
      <c r="Y17" s="350" t="s">
        <v>56</v>
      </c>
      <c r="Z17" s="359">
        <v>0</v>
      </c>
      <c r="AA17" s="359">
        <v>2401728</v>
      </c>
      <c r="AB17" s="358" t="s">
        <v>214</v>
      </c>
      <c r="AC17" s="355">
        <v>0</v>
      </c>
      <c r="AD17" s="355" t="s">
        <v>29</v>
      </c>
      <c r="AE17" s="356" t="s">
        <v>53</v>
      </c>
      <c r="AF17" s="360">
        <v>0</v>
      </c>
      <c r="AG17" s="358" t="s">
        <v>215</v>
      </c>
      <c r="AH17" s="355">
        <v>0</v>
      </c>
      <c r="AI17" s="355" t="s">
        <v>29</v>
      </c>
      <c r="AJ17" s="356" t="s">
        <v>53</v>
      </c>
      <c r="AK17" s="360">
        <v>0</v>
      </c>
      <c r="AL17" s="359">
        <v>0</v>
      </c>
      <c r="AM17" s="365"/>
      <c r="AN17" s="359">
        <v>2401728</v>
      </c>
      <c r="AO17" s="358" t="s">
        <v>216</v>
      </c>
      <c r="AP17" s="355">
        <v>0</v>
      </c>
      <c r="AQ17" s="355" t="s">
        <v>29</v>
      </c>
      <c r="AR17" s="356" t="s">
        <v>53</v>
      </c>
      <c r="AS17" s="360">
        <v>0</v>
      </c>
      <c r="AT17" s="358" t="s">
        <v>217</v>
      </c>
      <c r="AU17" s="355">
        <v>0</v>
      </c>
      <c r="AV17" s="355" t="s">
        <v>29</v>
      </c>
      <c r="AW17" s="356" t="s">
        <v>53</v>
      </c>
      <c r="AX17" s="360">
        <v>0</v>
      </c>
      <c r="AY17" s="359">
        <v>0</v>
      </c>
      <c r="AZ17" s="365"/>
      <c r="BA17" s="357">
        <v>2401728</v>
      </c>
      <c r="BB17" s="358" t="s">
        <v>218</v>
      </c>
      <c r="BC17" s="355">
        <v>0</v>
      </c>
      <c r="BD17" s="355" t="s">
        <v>29</v>
      </c>
      <c r="BE17" s="356" t="s">
        <v>53</v>
      </c>
      <c r="BF17" s="360">
        <v>0</v>
      </c>
      <c r="BG17" s="360">
        <v>0</v>
      </c>
    </row>
    <row r="18" spans="1:59" x14ac:dyDescent="0.25">
      <c r="A18" s="366" t="s">
        <v>25</v>
      </c>
      <c r="B18" s="366"/>
      <c r="C18" s="366"/>
      <c r="D18" s="366"/>
      <c r="E18" s="366"/>
      <c r="F18" s="366"/>
      <c r="G18" s="366"/>
      <c r="H18" s="367">
        <v>590.16077170418009</v>
      </c>
      <c r="I18" s="367">
        <v>66106</v>
      </c>
      <c r="J18" s="366"/>
      <c r="K18" s="366"/>
      <c r="L18" s="366"/>
      <c r="M18" s="366"/>
      <c r="N18" s="361">
        <v>0.89274917814446508</v>
      </c>
      <c r="O18" s="366"/>
      <c r="P18" s="366"/>
      <c r="Q18" s="366"/>
      <c r="R18" s="366"/>
      <c r="S18" s="361">
        <v>0.89274917814446508</v>
      </c>
      <c r="T18" s="361"/>
      <c r="U18" s="361"/>
      <c r="V18" s="361"/>
      <c r="W18" s="361"/>
      <c r="X18" s="361"/>
      <c r="Y18" s="361"/>
      <c r="Z18" s="367">
        <v>92635.274000000005</v>
      </c>
      <c r="AA18" s="367">
        <v>10607856</v>
      </c>
      <c r="AB18" s="366"/>
      <c r="AC18" s="366"/>
      <c r="AD18" s="366"/>
      <c r="AE18" s="366"/>
      <c r="AF18" s="361">
        <v>0.87327047048904138</v>
      </c>
      <c r="AG18" s="366"/>
      <c r="AH18" s="366"/>
      <c r="AI18" s="366"/>
      <c r="AJ18" s="366"/>
      <c r="AK18" s="361">
        <v>0.87327047048904138</v>
      </c>
      <c r="AL18" s="367">
        <v>638</v>
      </c>
      <c r="AM18" s="366"/>
      <c r="AN18" s="367">
        <v>10607856</v>
      </c>
      <c r="AO18" s="366"/>
      <c r="AP18" s="366"/>
      <c r="AQ18" s="366"/>
      <c r="AR18" s="366"/>
      <c r="AS18" s="361">
        <v>6.0144104520272523E-2</v>
      </c>
      <c r="AT18" s="366"/>
      <c r="AU18" s="366"/>
      <c r="AV18" s="366"/>
      <c r="AW18" s="366"/>
      <c r="AX18" s="361">
        <v>6.0144104520272523E-2</v>
      </c>
      <c r="AY18" s="367">
        <v>434172.27400000003</v>
      </c>
      <c r="AZ18" s="366"/>
      <c r="BA18" s="367">
        <v>10607856</v>
      </c>
      <c r="BB18" s="366"/>
      <c r="BC18" s="366"/>
      <c r="BD18" s="366"/>
      <c r="BE18" s="366"/>
      <c r="BF18" s="361">
        <v>40.9293144627906</v>
      </c>
      <c r="BG18" s="361">
        <v>40.9293144627906</v>
      </c>
    </row>
    <row r="19" spans="1:59" x14ac:dyDescent="0.25">
      <c r="A19" s="344"/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4"/>
      <c r="AI19" s="344"/>
      <c r="AJ19" s="344"/>
      <c r="AK19" s="344"/>
      <c r="AL19" s="344"/>
      <c r="AM19" s="344"/>
      <c r="AN19" s="344"/>
      <c r="AO19" s="344"/>
      <c r="AP19" s="344"/>
      <c r="AQ19" s="344"/>
      <c r="AR19" s="344"/>
      <c r="AS19" s="344"/>
      <c r="AT19" s="344"/>
      <c r="AU19" s="344"/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3"/>
      <c r="BG19" s="343"/>
    </row>
    <row r="20" spans="1:59" x14ac:dyDescent="0.25">
      <c r="A20" s="344"/>
      <c r="B20" s="344"/>
      <c r="C20" s="344"/>
      <c r="D20" s="344"/>
      <c r="E20" s="344"/>
      <c r="F20" s="344"/>
      <c r="G20" s="344"/>
      <c r="H20" s="344"/>
      <c r="I20" s="344"/>
      <c r="J20" s="344"/>
      <c r="K20" s="344"/>
      <c r="L20" s="344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  <c r="AG20" s="344"/>
      <c r="AH20" s="344"/>
      <c r="AI20" s="344"/>
      <c r="AJ20" s="344"/>
      <c r="AK20" s="344"/>
      <c r="AL20" s="344"/>
      <c r="AM20" s="344"/>
      <c r="AN20" s="344"/>
      <c r="AO20" s="344"/>
      <c r="AP20" s="344"/>
      <c r="AQ20" s="344"/>
      <c r="AR20" s="344"/>
      <c r="AS20" s="344"/>
      <c r="AT20" s="344"/>
      <c r="AU20" s="344"/>
      <c r="AV20" s="344"/>
      <c r="AW20" s="344"/>
      <c r="AX20" s="344"/>
      <c r="AY20" s="344"/>
      <c r="AZ20" s="344"/>
      <c r="BA20" s="344"/>
      <c r="BB20" s="344"/>
      <c r="BC20" s="344"/>
      <c r="BD20" s="344"/>
      <c r="BE20" s="344"/>
      <c r="BF20" s="343"/>
      <c r="BG20" s="343"/>
    </row>
    <row r="21" spans="1:59" x14ac:dyDescent="0.25">
      <c r="A21" s="344"/>
      <c r="B21" s="344"/>
      <c r="C21" s="344"/>
      <c r="D21" s="344"/>
      <c r="E21" s="344"/>
      <c r="F21" s="344"/>
      <c r="G21" s="344"/>
      <c r="H21" s="344"/>
      <c r="I21" s="344"/>
      <c r="J21" s="344"/>
      <c r="K21" s="344"/>
      <c r="L21" s="344"/>
      <c r="M21" s="344"/>
      <c r="N21" s="344"/>
      <c r="O21" s="344"/>
      <c r="P21" s="344"/>
      <c r="Q21" s="344"/>
      <c r="R21" s="344"/>
      <c r="S21" s="344"/>
      <c r="T21" s="344"/>
      <c r="U21" s="344"/>
      <c r="V21" s="344"/>
      <c r="W21" s="344"/>
      <c r="X21" s="344"/>
      <c r="Y21" s="344"/>
      <c r="Z21" s="344"/>
      <c r="AA21" s="344"/>
      <c r="AB21" s="344"/>
      <c r="AC21" s="344"/>
      <c r="AD21" s="344"/>
      <c r="AE21" s="344"/>
      <c r="AF21" s="344"/>
      <c r="AG21" s="344"/>
      <c r="AH21" s="344"/>
      <c r="AI21" s="344"/>
      <c r="AJ21" s="344"/>
      <c r="AK21" s="344"/>
      <c r="AL21" s="344"/>
      <c r="AM21" s="344"/>
      <c r="AN21" s="344"/>
      <c r="AO21" s="344"/>
      <c r="AP21" s="344"/>
      <c r="AQ21" s="344"/>
      <c r="AR21" s="344"/>
      <c r="AS21" s="344"/>
      <c r="AT21" s="344"/>
      <c r="AU21" s="344"/>
      <c r="AV21" s="344"/>
      <c r="AW21" s="344"/>
      <c r="AX21" s="344"/>
      <c r="AY21" s="344"/>
      <c r="AZ21" s="344"/>
      <c r="BA21" s="344"/>
      <c r="BB21" s="344"/>
      <c r="BC21" s="344"/>
      <c r="BD21" s="344"/>
      <c r="BE21" s="344"/>
      <c r="BF21" s="343"/>
      <c r="BG21" s="343"/>
    </row>
    <row r="22" spans="1:59" x14ac:dyDescent="0.25">
      <c r="A22" s="344"/>
      <c r="B22" s="344"/>
      <c r="C22" s="344"/>
      <c r="D22" s="344"/>
      <c r="E22" s="344"/>
      <c r="F22" s="344"/>
      <c r="G22" s="344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4"/>
      <c r="X22" s="344"/>
      <c r="Y22" s="344"/>
      <c r="Z22" s="344"/>
      <c r="AA22" s="344"/>
      <c r="AB22" s="344"/>
      <c r="AC22" s="344"/>
      <c r="AD22" s="344"/>
      <c r="AE22" s="344"/>
      <c r="AF22" s="344"/>
      <c r="AG22" s="344"/>
      <c r="AH22" s="344"/>
      <c r="AI22" s="344"/>
      <c r="AJ22" s="344"/>
      <c r="AK22" s="344"/>
      <c r="AL22" s="344"/>
      <c r="AM22" s="344"/>
      <c r="AN22" s="344"/>
      <c r="AO22" s="344"/>
      <c r="AP22" s="344"/>
      <c r="AQ22" s="344"/>
      <c r="AR22" s="344"/>
      <c r="AS22" s="344"/>
      <c r="AT22" s="344"/>
      <c r="AU22" s="344"/>
      <c r="AV22" s="344"/>
      <c r="AW22" s="344"/>
      <c r="AX22" s="344"/>
      <c r="AY22" s="344"/>
      <c r="AZ22" s="344"/>
      <c r="BA22" s="344"/>
      <c r="BB22" s="344"/>
      <c r="BC22" s="344"/>
      <c r="BD22" s="344"/>
      <c r="BE22" s="344"/>
      <c r="BF22" s="343"/>
      <c r="BG22" s="343"/>
    </row>
    <row r="23" spans="1:59" x14ac:dyDescent="0.25">
      <c r="A23" s="344"/>
      <c r="B23" s="344"/>
      <c r="C23" s="344"/>
      <c r="D23" s="344"/>
      <c r="E23" s="344"/>
      <c r="F23" s="344"/>
      <c r="G23" s="34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  <c r="V23" s="344"/>
      <c r="W23" s="344"/>
      <c r="X23" s="344"/>
      <c r="Y23" s="344"/>
      <c r="Z23" s="344"/>
      <c r="AA23" s="344"/>
      <c r="AB23" s="344"/>
      <c r="AC23" s="344"/>
      <c r="AD23" s="344"/>
      <c r="AE23" s="344"/>
      <c r="AF23" s="344"/>
      <c r="AG23" s="344"/>
      <c r="AH23" s="344"/>
      <c r="AI23" s="344"/>
      <c r="AJ23" s="344"/>
      <c r="AK23" s="344"/>
      <c r="AL23" s="344"/>
      <c r="AM23" s="344"/>
      <c r="AN23" s="344"/>
      <c r="AO23" s="344"/>
      <c r="AP23" s="344"/>
      <c r="AQ23" s="344"/>
      <c r="AR23" s="344"/>
      <c r="AS23" s="344"/>
      <c r="AT23" s="344"/>
      <c r="AU23" s="344"/>
      <c r="AV23" s="344"/>
      <c r="AW23" s="344"/>
      <c r="AX23" s="344"/>
      <c r="AY23" s="344"/>
      <c r="AZ23" s="344"/>
      <c r="BA23" s="344"/>
      <c r="BB23" s="344"/>
      <c r="BC23" s="344"/>
      <c r="BD23" s="344"/>
      <c r="BE23" s="344"/>
      <c r="BF23" s="343"/>
      <c r="BG23" s="343"/>
    </row>
    <row r="24" spans="1:59" x14ac:dyDescent="0.25">
      <c r="A24" s="344"/>
      <c r="B24" s="344"/>
      <c r="C24" s="344"/>
      <c r="D24" s="344"/>
      <c r="E24" s="344"/>
      <c r="F24" s="344"/>
      <c r="G24" s="344"/>
      <c r="H24" s="344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  <c r="U24" s="344"/>
      <c r="V24" s="344"/>
      <c r="W24" s="344"/>
      <c r="X24" s="344"/>
      <c r="Y24" s="344"/>
      <c r="Z24" s="344"/>
      <c r="AA24" s="344"/>
      <c r="AB24" s="344"/>
      <c r="AC24" s="344"/>
      <c r="AD24" s="344"/>
      <c r="AE24" s="344"/>
      <c r="AF24" s="344"/>
      <c r="AG24" s="344"/>
      <c r="AH24" s="344"/>
      <c r="AI24" s="344"/>
      <c r="AJ24" s="344"/>
      <c r="AK24" s="344"/>
      <c r="AL24" s="344"/>
      <c r="AM24" s="344"/>
      <c r="AN24" s="344"/>
      <c r="AO24" s="344"/>
      <c r="AP24" s="344"/>
      <c r="AQ24" s="344"/>
      <c r="AR24" s="344"/>
      <c r="AS24" s="344"/>
      <c r="AT24" s="344"/>
      <c r="AU24" s="344"/>
      <c r="AV24" s="344"/>
      <c r="AW24" s="344"/>
      <c r="AX24" s="344"/>
      <c r="AY24" s="344"/>
      <c r="AZ24" s="344"/>
      <c r="BA24" s="344"/>
      <c r="BB24" s="344"/>
      <c r="BC24" s="344"/>
      <c r="BD24" s="344"/>
      <c r="BE24" s="344"/>
      <c r="BF24" s="343"/>
      <c r="BG24" s="343"/>
    </row>
    <row r="25" spans="1:59" x14ac:dyDescent="0.25">
      <c r="A25" s="344"/>
      <c r="B25" s="344"/>
      <c r="C25" s="344"/>
      <c r="D25" s="344"/>
      <c r="E25" s="344"/>
      <c r="F25" s="344"/>
      <c r="G25" s="344"/>
      <c r="H25" s="344"/>
      <c r="I25" s="344"/>
      <c r="J25" s="344"/>
      <c r="K25" s="344"/>
      <c r="L25" s="344"/>
      <c r="M25" s="344"/>
      <c r="N25" s="344"/>
      <c r="O25" s="344"/>
      <c r="P25" s="344"/>
      <c r="Q25" s="344"/>
      <c r="R25" s="344"/>
      <c r="S25" s="344"/>
      <c r="T25" s="344"/>
      <c r="U25" s="344"/>
      <c r="V25" s="344"/>
      <c r="W25" s="344"/>
      <c r="X25" s="344"/>
      <c r="Y25" s="344"/>
      <c r="Z25" s="344"/>
      <c r="AA25" s="344"/>
      <c r="AB25" s="344"/>
      <c r="AC25" s="344"/>
      <c r="AD25" s="344"/>
      <c r="AE25" s="344"/>
      <c r="AF25" s="344"/>
      <c r="AG25" s="344"/>
      <c r="AH25" s="344"/>
      <c r="AI25" s="344"/>
      <c r="AJ25" s="344"/>
      <c r="AK25" s="344"/>
      <c r="AL25" s="344"/>
      <c r="AM25" s="344"/>
      <c r="AN25" s="344"/>
      <c r="AO25" s="344"/>
      <c r="AP25" s="344"/>
      <c r="AQ25" s="344"/>
      <c r="AR25" s="344"/>
      <c r="AS25" s="344"/>
      <c r="AT25" s="344"/>
      <c r="AU25" s="344"/>
      <c r="AV25" s="344"/>
      <c r="AW25" s="344"/>
      <c r="AX25" s="344"/>
      <c r="AY25" s="344"/>
      <c r="AZ25" s="344"/>
      <c r="BA25" s="344"/>
      <c r="BB25" s="344"/>
      <c r="BC25" s="344"/>
      <c r="BD25" s="344"/>
      <c r="BE25" s="344"/>
    </row>
    <row r="26" spans="1:59" x14ac:dyDescent="0.25">
      <c r="A26" s="344"/>
      <c r="B26" s="344"/>
      <c r="C26" s="344"/>
      <c r="D26" s="344"/>
      <c r="E26" s="344"/>
      <c r="F26" s="344"/>
      <c r="G26" s="344"/>
      <c r="H26" s="344"/>
      <c r="I26" s="344"/>
      <c r="J26" s="344"/>
      <c r="K26" s="344"/>
      <c r="L26" s="344"/>
      <c r="M26" s="344"/>
      <c r="N26" s="344"/>
      <c r="O26" s="344"/>
      <c r="P26" s="344"/>
      <c r="Q26" s="344"/>
      <c r="R26" s="344"/>
      <c r="S26" s="344"/>
      <c r="T26" s="344"/>
      <c r="U26" s="344"/>
      <c r="V26" s="344"/>
      <c r="W26" s="344"/>
      <c r="X26" s="344"/>
      <c r="Y26" s="344"/>
      <c r="Z26" s="344"/>
      <c r="AA26" s="344"/>
      <c r="AB26" s="344"/>
      <c r="AC26" s="344"/>
      <c r="AD26" s="344"/>
      <c r="AE26" s="344"/>
      <c r="AF26" s="344"/>
      <c r="AG26" s="344"/>
      <c r="AH26" s="344"/>
      <c r="AI26" s="344"/>
      <c r="AJ26" s="344"/>
      <c r="AK26" s="344"/>
      <c r="AL26" s="344"/>
      <c r="AM26" s="344"/>
      <c r="AN26" s="344"/>
      <c r="AO26" s="344"/>
      <c r="AP26" s="344"/>
      <c r="AQ26" s="344"/>
      <c r="AR26" s="344"/>
      <c r="AS26" s="344"/>
      <c r="AT26" s="344"/>
      <c r="AU26" s="344"/>
      <c r="AV26" s="344"/>
      <c r="AW26" s="344"/>
      <c r="AX26" s="344"/>
      <c r="AY26" s="344"/>
      <c r="AZ26" s="344"/>
      <c r="BA26" s="344"/>
      <c r="BB26" s="344"/>
      <c r="BC26" s="344"/>
      <c r="BD26" s="344"/>
      <c r="BE26" s="344"/>
    </row>
    <row r="27" spans="1:59" x14ac:dyDescent="0.25">
      <c r="A27" s="344"/>
      <c r="B27" s="344"/>
      <c r="C27" s="344"/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  <c r="V27" s="344"/>
      <c r="W27" s="344"/>
      <c r="X27" s="344"/>
      <c r="Y27" s="344"/>
      <c r="Z27" s="344"/>
      <c r="AA27" s="344"/>
      <c r="AB27" s="344"/>
      <c r="AC27" s="344"/>
      <c r="AD27" s="344"/>
      <c r="AE27" s="344"/>
      <c r="AF27" s="344"/>
      <c r="AG27" s="344"/>
      <c r="AH27" s="344"/>
      <c r="AI27" s="344"/>
      <c r="AJ27" s="344"/>
      <c r="AK27" s="344"/>
      <c r="AL27" s="344"/>
      <c r="AM27" s="344"/>
      <c r="AN27" s="344"/>
      <c r="AO27" s="344"/>
      <c r="AP27" s="344"/>
      <c r="AQ27" s="344"/>
      <c r="AR27" s="344"/>
      <c r="AS27" s="344"/>
      <c r="AT27" s="344"/>
      <c r="AU27" s="344"/>
      <c r="AV27" s="344"/>
      <c r="AW27" s="344"/>
      <c r="AX27" s="344"/>
      <c r="AY27" s="344"/>
      <c r="AZ27" s="344"/>
      <c r="BA27" s="344"/>
      <c r="BB27" s="344"/>
      <c r="BC27" s="344"/>
      <c r="BD27" s="344"/>
      <c r="BE27" s="344"/>
    </row>
    <row r="28" spans="1:59" x14ac:dyDescent="0.25">
      <c r="A28" s="344"/>
      <c r="B28" s="344"/>
      <c r="C28" s="344"/>
      <c r="D28" s="344"/>
      <c r="E28" s="344"/>
      <c r="F28" s="344"/>
      <c r="G28" s="344"/>
      <c r="H28" s="344"/>
      <c r="I28" s="344"/>
      <c r="J28" s="344"/>
      <c r="K28" s="344"/>
      <c r="L28" s="344"/>
      <c r="M28" s="344"/>
      <c r="N28" s="344"/>
      <c r="O28" s="344"/>
      <c r="P28" s="344"/>
      <c r="Q28" s="344"/>
      <c r="R28" s="344"/>
      <c r="S28" s="344"/>
      <c r="T28" s="344"/>
      <c r="U28" s="344"/>
      <c r="V28" s="344"/>
      <c r="W28" s="344"/>
      <c r="X28" s="344"/>
      <c r="Y28" s="344"/>
      <c r="Z28" s="344"/>
      <c r="AA28" s="344"/>
      <c r="AB28" s="344"/>
      <c r="AC28" s="344"/>
      <c r="AD28" s="344"/>
      <c r="AE28" s="344"/>
      <c r="AF28" s="344"/>
      <c r="AG28" s="344"/>
      <c r="AH28" s="344"/>
      <c r="AI28" s="344"/>
      <c r="AJ28" s="344"/>
      <c r="AK28" s="344"/>
      <c r="AL28" s="344"/>
      <c r="AM28" s="344"/>
      <c r="AN28" s="344"/>
      <c r="AO28" s="344"/>
      <c r="AP28" s="344"/>
      <c r="AQ28" s="344"/>
      <c r="AR28" s="344"/>
      <c r="AS28" s="344"/>
      <c r="AT28" s="344"/>
      <c r="AU28" s="344"/>
      <c r="AV28" s="344"/>
      <c r="AW28" s="344"/>
      <c r="AX28" s="344"/>
      <c r="AY28" s="344"/>
      <c r="AZ28" s="344"/>
      <c r="BA28" s="344"/>
      <c r="BB28" s="344"/>
      <c r="BC28" s="344"/>
      <c r="BD28" s="344"/>
      <c r="BE28" s="344"/>
    </row>
    <row r="29" spans="1:59" x14ac:dyDescent="0.25">
      <c r="A29" s="344"/>
      <c r="B29" s="344"/>
      <c r="C29" s="344"/>
      <c r="D29" s="344"/>
      <c r="E29" s="344"/>
      <c r="F29" s="344"/>
      <c r="G29" s="344"/>
      <c r="H29" s="344"/>
      <c r="I29" s="344"/>
      <c r="J29" s="344"/>
      <c r="K29" s="344"/>
      <c r="L29" s="344"/>
      <c r="M29" s="344"/>
      <c r="N29" s="344"/>
      <c r="O29" s="344"/>
      <c r="P29" s="344"/>
      <c r="Q29" s="344"/>
      <c r="R29" s="344"/>
      <c r="S29" s="344"/>
      <c r="T29" s="344"/>
      <c r="U29" s="344"/>
      <c r="V29" s="344"/>
      <c r="W29" s="344"/>
      <c r="X29" s="344"/>
      <c r="Y29" s="344"/>
      <c r="Z29" s="344"/>
      <c r="AA29" s="344"/>
      <c r="AB29" s="344"/>
      <c r="AC29" s="344"/>
      <c r="AD29" s="344"/>
      <c r="AE29" s="344"/>
      <c r="AF29" s="344"/>
      <c r="AG29" s="344"/>
      <c r="AH29" s="344"/>
      <c r="AI29" s="344"/>
      <c r="AJ29" s="344"/>
      <c r="AK29" s="344"/>
      <c r="AL29" s="344"/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4"/>
      <c r="AX29" s="344"/>
      <c r="AY29" s="344"/>
      <c r="AZ29" s="344"/>
      <c r="BA29" s="344"/>
      <c r="BB29" s="344"/>
      <c r="BC29" s="344"/>
      <c r="BD29" s="344"/>
      <c r="BE29" s="344"/>
    </row>
    <row r="30" spans="1:59" x14ac:dyDescent="0.25">
      <c r="A30" s="344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344"/>
      <c r="T30" s="344"/>
      <c r="U30" s="344"/>
      <c r="V30" s="344"/>
      <c r="W30" s="344"/>
      <c r="X30" s="344"/>
      <c r="Y30" s="344"/>
      <c r="Z30" s="344"/>
      <c r="AA30" s="344"/>
      <c r="AB30" s="344"/>
      <c r="AC30" s="344"/>
      <c r="AD30" s="344"/>
      <c r="AE30" s="344"/>
      <c r="AF30" s="344"/>
      <c r="AG30" s="344"/>
      <c r="AH30" s="344"/>
      <c r="AI30" s="344"/>
      <c r="AJ30" s="344"/>
      <c r="AK30" s="344"/>
      <c r="AL30" s="344"/>
      <c r="AM30" s="344"/>
      <c r="AN30" s="344"/>
      <c r="AO30" s="344"/>
      <c r="AP30" s="344"/>
      <c r="AQ30" s="344"/>
      <c r="AR30" s="344"/>
      <c r="AS30" s="344"/>
      <c r="AT30" s="344"/>
      <c r="AU30" s="344"/>
      <c r="AV30" s="344"/>
      <c r="AW30" s="344"/>
      <c r="AX30" s="344"/>
      <c r="AY30" s="344"/>
      <c r="AZ30" s="344"/>
      <c r="BA30" s="344"/>
      <c r="BB30" s="344"/>
      <c r="BC30" s="344"/>
      <c r="BD30" s="344"/>
      <c r="BE30" s="344"/>
    </row>
    <row r="31" spans="1:59" x14ac:dyDescent="0.25">
      <c r="A31" s="344"/>
      <c r="B31" s="344"/>
      <c r="C31" s="344"/>
      <c r="D31" s="344"/>
      <c r="E31" s="344"/>
      <c r="F31" s="344"/>
      <c r="G31" s="344"/>
      <c r="H31" s="344"/>
      <c r="I31" s="344"/>
      <c r="J31" s="344"/>
      <c r="K31" s="344"/>
      <c r="L31" s="344"/>
      <c r="M31" s="344"/>
      <c r="N31" s="344"/>
      <c r="O31" s="344"/>
      <c r="P31" s="344"/>
      <c r="Q31" s="344"/>
      <c r="R31" s="344"/>
      <c r="S31" s="344"/>
      <c r="T31" s="344"/>
      <c r="U31" s="344"/>
      <c r="V31" s="344"/>
      <c r="W31" s="344"/>
      <c r="X31" s="344"/>
      <c r="Y31" s="344"/>
      <c r="Z31" s="344"/>
      <c r="AA31" s="344"/>
      <c r="AB31" s="344"/>
      <c r="AC31" s="344"/>
      <c r="AD31" s="344"/>
      <c r="AE31" s="344"/>
      <c r="AF31" s="344"/>
      <c r="AG31" s="344"/>
      <c r="AH31" s="344"/>
      <c r="AI31" s="344"/>
      <c r="AJ31" s="344"/>
      <c r="AK31" s="344"/>
      <c r="AL31" s="344"/>
      <c r="AM31" s="344"/>
      <c r="AN31" s="344"/>
      <c r="AO31" s="344"/>
      <c r="AP31" s="344"/>
      <c r="AQ31" s="344"/>
      <c r="AR31" s="344"/>
      <c r="AS31" s="344"/>
      <c r="AT31" s="344"/>
      <c r="AU31" s="344"/>
      <c r="AV31" s="344"/>
      <c r="AW31" s="344"/>
      <c r="AX31" s="344"/>
      <c r="AY31" s="344"/>
      <c r="AZ31" s="344"/>
      <c r="BA31" s="344"/>
      <c r="BB31" s="344"/>
      <c r="BC31" s="344"/>
      <c r="BD31" s="344"/>
      <c r="BE31" s="344"/>
    </row>
    <row r="32" spans="1:59" x14ac:dyDescent="0.25">
      <c r="A32" s="344"/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  <c r="M32" s="344"/>
      <c r="N32" s="344"/>
      <c r="O32" s="344"/>
      <c r="P32" s="344"/>
      <c r="Q32" s="344"/>
      <c r="R32" s="344"/>
      <c r="S32" s="344"/>
      <c r="T32" s="344"/>
      <c r="U32" s="344"/>
      <c r="V32" s="344"/>
      <c r="W32" s="344"/>
      <c r="X32" s="344"/>
      <c r="Y32" s="344"/>
      <c r="Z32" s="344"/>
      <c r="AA32" s="344"/>
      <c r="AB32" s="344"/>
      <c r="AC32" s="344"/>
      <c r="AD32" s="344"/>
      <c r="AE32" s="344"/>
      <c r="AF32" s="344"/>
      <c r="AG32" s="344"/>
      <c r="AH32" s="344"/>
      <c r="AI32" s="344"/>
      <c r="AJ32" s="344"/>
      <c r="AK32" s="344"/>
      <c r="AL32" s="344"/>
      <c r="AM32" s="344"/>
      <c r="AN32" s="344"/>
      <c r="AO32" s="344"/>
      <c r="AP32" s="344"/>
      <c r="AQ32" s="344"/>
      <c r="AR32" s="344"/>
      <c r="AS32" s="344"/>
      <c r="AT32" s="344"/>
      <c r="AU32" s="344"/>
      <c r="AV32" s="344"/>
      <c r="AW32" s="344"/>
      <c r="AX32" s="344"/>
      <c r="AY32" s="344"/>
      <c r="AZ32" s="344"/>
      <c r="BA32" s="344"/>
      <c r="BB32" s="344"/>
      <c r="BC32" s="344"/>
      <c r="BD32" s="344"/>
      <c r="BE32" s="344"/>
    </row>
    <row r="33" spans="1:57" x14ac:dyDescent="0.25">
      <c r="A33" s="344"/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  <c r="M33" s="344"/>
      <c r="N33" s="344"/>
      <c r="O33" s="344"/>
      <c r="P33" s="344"/>
      <c r="Q33" s="344"/>
      <c r="R33" s="344"/>
      <c r="S33" s="344"/>
      <c r="T33" s="344"/>
      <c r="U33" s="344"/>
      <c r="V33" s="344"/>
      <c r="W33" s="344"/>
      <c r="X33" s="344"/>
      <c r="Y33" s="344"/>
      <c r="Z33" s="344"/>
      <c r="AA33" s="344"/>
      <c r="AB33" s="344"/>
      <c r="AC33" s="344"/>
      <c r="AD33" s="344"/>
      <c r="AE33" s="344"/>
      <c r="AF33" s="344"/>
      <c r="AG33" s="344"/>
      <c r="AH33" s="344"/>
      <c r="AI33" s="344"/>
      <c r="AJ33" s="344"/>
      <c r="AK33" s="344"/>
      <c r="AL33" s="344"/>
      <c r="AM33" s="344"/>
      <c r="AN33" s="344"/>
      <c r="AO33" s="344"/>
      <c r="AP33" s="344"/>
      <c r="AQ33" s="344"/>
      <c r="AR33" s="344"/>
      <c r="AS33" s="344"/>
      <c r="AT33" s="344"/>
      <c r="AU33" s="344"/>
      <c r="AV33" s="344"/>
      <c r="AW33" s="344"/>
      <c r="AX33" s="344"/>
      <c r="AY33" s="344"/>
      <c r="AZ33" s="344"/>
      <c r="BA33" s="344"/>
      <c r="BB33" s="344"/>
      <c r="BC33" s="344"/>
      <c r="BD33" s="344"/>
      <c r="BE33" s="344"/>
    </row>
    <row r="34" spans="1:57" x14ac:dyDescent="0.25">
      <c r="A34" s="344"/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  <c r="M34" s="344"/>
      <c r="N34" s="344"/>
      <c r="O34" s="344"/>
      <c r="P34" s="344"/>
      <c r="Q34" s="344"/>
      <c r="R34" s="344"/>
      <c r="S34" s="344"/>
      <c r="T34" s="344"/>
      <c r="U34" s="344"/>
      <c r="V34" s="344"/>
      <c r="W34" s="344"/>
      <c r="X34" s="344"/>
      <c r="Y34" s="344"/>
      <c r="Z34" s="344"/>
      <c r="AA34" s="344"/>
      <c r="AB34" s="344"/>
      <c r="AC34" s="344"/>
      <c r="AD34" s="344"/>
      <c r="AE34" s="344"/>
      <c r="AF34" s="344"/>
      <c r="AG34" s="344"/>
      <c r="AH34" s="344"/>
      <c r="AI34" s="344"/>
      <c r="AJ34" s="344"/>
      <c r="AK34" s="344"/>
      <c r="AL34" s="344"/>
      <c r="AM34" s="344"/>
      <c r="AN34" s="344"/>
      <c r="AO34" s="344"/>
      <c r="AP34" s="344"/>
      <c r="AQ34" s="344"/>
      <c r="AR34" s="344"/>
      <c r="AS34" s="344"/>
      <c r="AT34" s="344"/>
      <c r="AU34" s="344"/>
      <c r="AV34" s="344"/>
      <c r="AW34" s="344"/>
      <c r="AX34" s="344"/>
      <c r="AY34" s="344"/>
      <c r="AZ34" s="344"/>
      <c r="BA34" s="344"/>
      <c r="BB34" s="344"/>
      <c r="BC34" s="344"/>
      <c r="BD34" s="344"/>
      <c r="BE34" s="344"/>
    </row>
    <row r="35" spans="1:57" x14ac:dyDescent="0.25">
      <c r="A35" s="344"/>
      <c r="B35" s="344"/>
      <c r="C35" s="344"/>
      <c r="D35" s="344"/>
      <c r="E35" s="344"/>
      <c r="F35" s="344"/>
      <c r="G35" s="344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  <c r="V35" s="344"/>
      <c r="W35" s="344"/>
      <c r="X35" s="344"/>
      <c r="Y35" s="344"/>
      <c r="Z35" s="344"/>
      <c r="AA35" s="344"/>
      <c r="AB35" s="344"/>
      <c r="AC35" s="344"/>
      <c r="AD35" s="344"/>
      <c r="AE35" s="344"/>
      <c r="AF35" s="344"/>
      <c r="AG35" s="344"/>
      <c r="AH35" s="344"/>
      <c r="AI35" s="344"/>
      <c r="AJ35" s="344"/>
      <c r="AK35" s="344"/>
      <c r="AL35" s="344"/>
      <c r="AM35" s="344"/>
      <c r="AN35" s="344"/>
      <c r="AO35" s="344"/>
      <c r="AP35" s="344"/>
      <c r="AQ35" s="344"/>
      <c r="AR35" s="344"/>
      <c r="AS35" s="344"/>
      <c r="AT35" s="344"/>
      <c r="AU35" s="344"/>
      <c r="AV35" s="344"/>
      <c r="AW35" s="344"/>
      <c r="AX35" s="344"/>
      <c r="AY35" s="344"/>
      <c r="AZ35" s="344"/>
      <c r="BA35" s="344"/>
      <c r="BB35" s="344"/>
      <c r="BC35" s="344"/>
      <c r="BD35" s="344"/>
      <c r="BE35" s="344"/>
    </row>
    <row r="36" spans="1:57" x14ac:dyDescent="0.25">
      <c r="A36" s="344"/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  <c r="V36" s="344"/>
      <c r="W36" s="344"/>
      <c r="X36" s="344"/>
      <c r="Y36" s="344"/>
      <c r="Z36" s="344"/>
      <c r="AA36" s="344"/>
      <c r="AB36" s="344"/>
      <c r="AC36" s="344"/>
      <c r="AD36" s="344"/>
      <c r="AE36" s="344"/>
      <c r="AF36" s="344"/>
      <c r="AG36" s="344"/>
      <c r="AH36" s="344"/>
      <c r="AI36" s="344"/>
      <c r="AJ36" s="344"/>
      <c r="AK36" s="344"/>
      <c r="AL36" s="344"/>
      <c r="AM36" s="344"/>
      <c r="AN36" s="344"/>
      <c r="AO36" s="344"/>
      <c r="AP36" s="344"/>
      <c r="AQ36" s="344"/>
      <c r="AR36" s="344"/>
      <c r="AS36" s="344"/>
      <c r="AT36" s="344"/>
      <c r="AU36" s="344"/>
      <c r="AV36" s="344"/>
      <c r="AW36" s="344"/>
      <c r="AX36" s="344"/>
      <c r="AY36" s="344"/>
      <c r="AZ36" s="344"/>
      <c r="BA36" s="344"/>
      <c r="BB36" s="344"/>
      <c r="BC36" s="344"/>
      <c r="BD36" s="344"/>
      <c r="BE36" s="344"/>
    </row>
    <row r="37" spans="1:57" x14ac:dyDescent="0.25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344"/>
      <c r="O37" s="344"/>
      <c r="P37" s="344"/>
      <c r="Q37" s="344"/>
      <c r="R37" s="344"/>
      <c r="S37" s="344"/>
      <c r="T37" s="344"/>
      <c r="U37" s="344"/>
      <c r="V37" s="344"/>
      <c r="W37" s="344"/>
      <c r="X37" s="344"/>
      <c r="Y37" s="344"/>
      <c r="Z37" s="344"/>
      <c r="AA37" s="344"/>
      <c r="AB37" s="344"/>
      <c r="AC37" s="344"/>
      <c r="AD37" s="344"/>
      <c r="AE37" s="344"/>
      <c r="AF37" s="344"/>
      <c r="AG37" s="344"/>
      <c r="AH37" s="344"/>
      <c r="AI37" s="344"/>
      <c r="AJ37" s="344"/>
      <c r="AK37" s="344"/>
      <c r="AL37" s="344"/>
      <c r="AM37" s="344"/>
      <c r="AN37" s="344"/>
      <c r="AO37" s="344"/>
      <c r="AP37" s="344"/>
      <c r="AQ37" s="344"/>
      <c r="AR37" s="344"/>
      <c r="AS37" s="344"/>
      <c r="AT37" s="344"/>
      <c r="AU37" s="344"/>
      <c r="AV37" s="344"/>
      <c r="AW37" s="344"/>
      <c r="AX37" s="344"/>
      <c r="AY37" s="344"/>
      <c r="AZ37" s="344"/>
      <c r="BA37" s="344"/>
      <c r="BB37" s="344"/>
      <c r="BC37" s="344"/>
      <c r="BD37" s="344"/>
      <c r="BE37" s="344"/>
    </row>
    <row r="38" spans="1:57" x14ac:dyDescent="0.25">
      <c r="A38" s="344"/>
      <c r="B38" s="344"/>
      <c r="C38" s="344"/>
      <c r="D38" s="344"/>
      <c r="E38" s="344"/>
      <c r="F38" s="344"/>
      <c r="G38" s="344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  <c r="X38" s="344"/>
      <c r="Y38" s="344"/>
      <c r="Z38" s="344"/>
      <c r="AA38" s="344"/>
      <c r="AB38" s="344"/>
      <c r="AC38" s="344"/>
      <c r="AD38" s="344"/>
      <c r="AE38" s="344"/>
      <c r="AF38" s="344"/>
      <c r="AG38" s="344"/>
      <c r="AH38" s="344"/>
      <c r="AI38" s="344"/>
      <c r="AJ38" s="344"/>
      <c r="AK38" s="344"/>
      <c r="AL38" s="344"/>
      <c r="AM38" s="344"/>
      <c r="AN38" s="344"/>
      <c r="AO38" s="344"/>
      <c r="AP38" s="344"/>
      <c r="AQ38" s="344"/>
      <c r="AR38" s="344"/>
      <c r="AS38" s="344"/>
      <c r="AT38" s="344"/>
      <c r="AU38" s="344"/>
      <c r="AV38" s="344"/>
      <c r="AW38" s="344"/>
      <c r="AX38" s="344"/>
      <c r="AY38" s="344"/>
      <c r="AZ38" s="344"/>
      <c r="BA38" s="344"/>
      <c r="BB38" s="344"/>
      <c r="BC38" s="344"/>
      <c r="BD38" s="344"/>
      <c r="BE38" s="344"/>
    </row>
    <row r="39" spans="1:57" x14ac:dyDescent="0.25">
      <c r="A39" s="344"/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344"/>
      <c r="X39" s="344"/>
      <c r="Y39" s="344"/>
      <c r="Z39" s="344"/>
      <c r="AA39" s="344"/>
      <c r="AB39" s="344"/>
      <c r="AC39" s="344"/>
      <c r="AD39" s="344"/>
      <c r="AE39" s="344"/>
      <c r="AF39" s="344"/>
      <c r="AG39" s="344"/>
      <c r="AH39" s="344"/>
      <c r="AI39" s="344"/>
      <c r="AJ39" s="344"/>
      <c r="AK39" s="344"/>
      <c r="AL39" s="344"/>
      <c r="AM39" s="344"/>
      <c r="AN39" s="344"/>
      <c r="AO39" s="344"/>
      <c r="AP39" s="344"/>
      <c r="AQ39" s="344"/>
      <c r="AR39" s="344"/>
      <c r="AS39" s="344"/>
      <c r="AT39" s="344"/>
      <c r="AU39" s="344"/>
      <c r="AV39" s="344"/>
      <c r="AW39" s="344"/>
      <c r="AX39" s="344"/>
      <c r="AY39" s="344"/>
      <c r="AZ39" s="344"/>
      <c r="BA39" s="344"/>
      <c r="BB39" s="344"/>
      <c r="BC39" s="344"/>
      <c r="BD39" s="344"/>
      <c r="BE39" s="344"/>
    </row>
    <row r="40" spans="1:57" x14ac:dyDescent="0.25">
      <c r="A40" s="344"/>
      <c r="B40" s="344"/>
      <c r="C40" s="344"/>
      <c r="D40" s="344"/>
      <c r="E40" s="344"/>
      <c r="F40" s="344"/>
      <c r="G40" s="344"/>
      <c r="H40" s="344"/>
      <c r="I40" s="344"/>
      <c r="J40" s="344"/>
      <c r="K40" s="344"/>
      <c r="L40" s="344"/>
      <c r="M40" s="344"/>
      <c r="N40" s="344"/>
      <c r="O40" s="344"/>
      <c r="P40" s="344"/>
      <c r="Q40" s="344"/>
      <c r="R40" s="344"/>
      <c r="S40" s="344"/>
      <c r="T40" s="344"/>
      <c r="U40" s="344"/>
      <c r="V40" s="344"/>
      <c r="W40" s="344"/>
      <c r="X40" s="344"/>
      <c r="Y40" s="344"/>
      <c r="Z40" s="344"/>
      <c r="AA40" s="344"/>
      <c r="AB40" s="344"/>
      <c r="AC40" s="344"/>
      <c r="AD40" s="344"/>
      <c r="AE40" s="344"/>
      <c r="AF40" s="344"/>
      <c r="AG40" s="344"/>
      <c r="AH40" s="344"/>
      <c r="AI40" s="344"/>
      <c r="AJ40" s="344"/>
      <c r="AK40" s="344"/>
      <c r="AL40" s="344"/>
      <c r="AM40" s="344"/>
      <c r="AN40" s="344"/>
      <c r="AO40" s="344"/>
      <c r="AP40" s="344"/>
      <c r="AQ40" s="344"/>
      <c r="AR40" s="344"/>
      <c r="AS40" s="344"/>
      <c r="AT40" s="344"/>
      <c r="AU40" s="344"/>
      <c r="AV40" s="344"/>
      <c r="AW40" s="344"/>
      <c r="AX40" s="344"/>
      <c r="AY40" s="344"/>
      <c r="AZ40" s="344"/>
      <c r="BA40" s="344"/>
      <c r="BB40" s="344"/>
      <c r="BC40" s="344"/>
      <c r="BD40" s="344"/>
      <c r="BE40" s="344"/>
    </row>
    <row r="41" spans="1:57" x14ac:dyDescent="0.25">
      <c r="A41" s="344"/>
      <c r="B41" s="344"/>
      <c r="C41" s="344"/>
      <c r="D41" s="344"/>
      <c r="E41" s="344"/>
      <c r="F41" s="344"/>
      <c r="G41" s="3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  <c r="X41" s="344"/>
      <c r="Y41" s="344"/>
      <c r="Z41" s="344"/>
      <c r="AA41" s="344"/>
      <c r="AB41" s="344"/>
      <c r="AC41" s="344"/>
      <c r="AD41" s="344"/>
      <c r="AE41" s="344"/>
      <c r="AF41" s="344"/>
      <c r="AG41" s="344"/>
      <c r="AH41" s="344"/>
      <c r="AI41" s="344"/>
      <c r="AJ41" s="344"/>
      <c r="AK41" s="344"/>
      <c r="AL41" s="344"/>
      <c r="AM41" s="344"/>
      <c r="AN41" s="344"/>
      <c r="AO41" s="344"/>
      <c r="AP41" s="344"/>
      <c r="AQ41" s="344"/>
      <c r="AR41" s="344"/>
      <c r="AS41" s="344"/>
      <c r="AT41" s="344"/>
      <c r="AU41" s="344"/>
      <c r="AV41" s="344"/>
      <c r="AW41" s="344"/>
      <c r="AX41" s="344"/>
      <c r="AY41" s="344"/>
      <c r="AZ41" s="344"/>
      <c r="BA41" s="344"/>
      <c r="BB41" s="344"/>
      <c r="BC41" s="344"/>
      <c r="BD41" s="344"/>
      <c r="BE41" s="344"/>
    </row>
    <row r="42" spans="1:57" x14ac:dyDescent="0.25">
      <c r="A42" s="344"/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4"/>
      <c r="AD42" s="344"/>
      <c r="AE42" s="344"/>
      <c r="AF42" s="344"/>
      <c r="AG42" s="344"/>
      <c r="AH42" s="344"/>
      <c r="AI42" s="344"/>
      <c r="AJ42" s="344"/>
      <c r="AK42" s="344"/>
      <c r="AL42" s="344"/>
      <c r="AM42" s="344"/>
      <c r="AN42" s="344"/>
      <c r="AO42" s="344"/>
      <c r="AP42" s="344"/>
      <c r="AQ42" s="344"/>
      <c r="AR42" s="344"/>
      <c r="AS42" s="344"/>
      <c r="AT42" s="344"/>
      <c r="AU42" s="344"/>
      <c r="AV42" s="344"/>
      <c r="AW42" s="344"/>
      <c r="AX42" s="344"/>
      <c r="AY42" s="344"/>
      <c r="AZ42" s="344"/>
      <c r="BA42" s="344"/>
      <c r="BB42" s="344"/>
      <c r="BC42" s="344"/>
      <c r="BD42" s="344"/>
      <c r="BE42" s="344"/>
    </row>
    <row r="43" spans="1:57" x14ac:dyDescent="0.25">
      <c r="A43" s="344"/>
      <c r="B43" s="344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  <c r="W43" s="344"/>
      <c r="X43" s="344"/>
      <c r="Y43" s="344"/>
      <c r="Z43" s="344"/>
      <c r="AA43" s="344"/>
      <c r="AB43" s="344"/>
      <c r="AC43" s="344"/>
      <c r="AD43" s="344"/>
      <c r="AE43" s="344"/>
      <c r="AF43" s="344"/>
      <c r="AG43" s="344"/>
      <c r="AH43" s="344"/>
      <c r="AI43" s="344"/>
      <c r="AJ43" s="344"/>
      <c r="AK43" s="344"/>
      <c r="AL43" s="344"/>
      <c r="AM43" s="344"/>
      <c r="AN43" s="344"/>
      <c r="AO43" s="344"/>
      <c r="AP43" s="344"/>
      <c r="AQ43" s="344"/>
      <c r="AR43" s="344"/>
      <c r="AS43" s="344"/>
      <c r="AT43" s="344"/>
      <c r="AU43" s="344"/>
      <c r="AV43" s="344"/>
      <c r="AW43" s="344"/>
      <c r="AX43" s="344"/>
      <c r="AY43" s="344"/>
      <c r="AZ43" s="344"/>
      <c r="BA43" s="344"/>
      <c r="BB43" s="344"/>
      <c r="BC43" s="344"/>
      <c r="BD43" s="344"/>
      <c r="BE43" s="344"/>
    </row>
    <row r="44" spans="1:57" x14ac:dyDescent="0.25">
      <c r="A44" s="344"/>
      <c r="B44" s="344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4"/>
      <c r="X44" s="344"/>
      <c r="Y44" s="344"/>
      <c r="Z44" s="344"/>
      <c r="AA44" s="344"/>
      <c r="AB44" s="344"/>
      <c r="AC44" s="344"/>
      <c r="AD44" s="344"/>
      <c r="AE44" s="344"/>
      <c r="AF44" s="344"/>
      <c r="AG44" s="344"/>
      <c r="AH44" s="344"/>
      <c r="AI44" s="344"/>
      <c r="AJ44" s="344"/>
      <c r="AK44" s="344"/>
      <c r="AL44" s="344"/>
      <c r="AM44" s="344"/>
      <c r="AN44" s="344"/>
      <c r="AO44" s="344"/>
      <c r="AP44" s="344"/>
      <c r="AQ44" s="344"/>
      <c r="AR44" s="344"/>
      <c r="AS44" s="344"/>
      <c r="AT44" s="344"/>
      <c r="AU44" s="344"/>
      <c r="AV44" s="344"/>
      <c r="AW44" s="344"/>
      <c r="AX44" s="344"/>
      <c r="AY44" s="344"/>
      <c r="AZ44" s="344"/>
      <c r="BA44" s="344"/>
      <c r="BB44" s="344"/>
      <c r="BC44" s="344"/>
      <c r="BD44" s="344"/>
      <c r="BE44" s="344"/>
    </row>
    <row r="45" spans="1:57" x14ac:dyDescent="0.25">
      <c r="A45" s="344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4"/>
      <c r="S45" s="344"/>
      <c r="T45" s="344"/>
      <c r="U45" s="344"/>
      <c r="V45" s="344"/>
      <c r="W45" s="344"/>
      <c r="X45" s="344"/>
      <c r="Y45" s="344"/>
      <c r="Z45" s="344"/>
      <c r="AA45" s="344"/>
      <c r="AB45" s="344"/>
      <c r="AC45" s="344"/>
      <c r="AD45" s="344"/>
      <c r="AE45" s="344"/>
      <c r="AF45" s="344"/>
      <c r="AG45" s="344"/>
      <c r="AH45" s="344"/>
      <c r="AI45" s="344"/>
      <c r="AJ45" s="344"/>
      <c r="AK45" s="344"/>
      <c r="AL45" s="344"/>
      <c r="AM45" s="344"/>
      <c r="AN45" s="344"/>
      <c r="AO45" s="344"/>
      <c r="AP45" s="344"/>
      <c r="AQ45" s="344"/>
      <c r="AR45" s="344"/>
      <c r="AS45" s="344"/>
      <c r="AT45" s="344"/>
      <c r="AU45" s="344"/>
      <c r="AV45" s="344"/>
      <c r="AW45" s="344"/>
      <c r="AX45" s="344"/>
      <c r="AY45" s="344"/>
      <c r="AZ45" s="344"/>
      <c r="BA45" s="344"/>
      <c r="BB45" s="344"/>
      <c r="BC45" s="344"/>
      <c r="BD45" s="344"/>
      <c r="BE45" s="344"/>
    </row>
    <row r="46" spans="1:57" x14ac:dyDescent="0.25">
      <c r="A46" s="344"/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344"/>
      <c r="Y46" s="344"/>
      <c r="Z46" s="344"/>
      <c r="AA46" s="344"/>
      <c r="AB46" s="344"/>
      <c r="AC46" s="344"/>
      <c r="AD46" s="344"/>
      <c r="AE46" s="344"/>
      <c r="AF46" s="344"/>
      <c r="AG46" s="344"/>
      <c r="AH46" s="344"/>
      <c r="AI46" s="344"/>
      <c r="AJ46" s="344"/>
      <c r="AK46" s="344"/>
      <c r="AL46" s="344"/>
      <c r="AM46" s="344"/>
      <c r="AN46" s="344"/>
      <c r="AO46" s="344"/>
      <c r="AP46" s="344"/>
      <c r="AQ46" s="344"/>
      <c r="AR46" s="344"/>
      <c r="AS46" s="344"/>
      <c r="AT46" s="344"/>
      <c r="AU46" s="344"/>
      <c r="AV46" s="344"/>
      <c r="AW46" s="344"/>
      <c r="AX46" s="344"/>
      <c r="AY46" s="344"/>
      <c r="AZ46" s="344"/>
      <c r="BA46" s="344"/>
      <c r="BB46" s="344"/>
      <c r="BC46" s="344"/>
      <c r="BD46" s="344"/>
      <c r="BE46" s="344"/>
    </row>
    <row r="47" spans="1:57" x14ac:dyDescent="0.25">
      <c r="A47" s="344"/>
      <c r="B47" s="344"/>
      <c r="C47" s="344"/>
      <c r="D47" s="344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44"/>
      <c r="Z47" s="344"/>
      <c r="AA47" s="344"/>
      <c r="AB47" s="344"/>
      <c r="AC47" s="344"/>
      <c r="AD47" s="344"/>
      <c r="AE47" s="344"/>
      <c r="AF47" s="344"/>
      <c r="AG47" s="344"/>
      <c r="AH47" s="344"/>
      <c r="AI47" s="344"/>
      <c r="AJ47" s="344"/>
      <c r="AK47" s="344"/>
      <c r="AL47" s="344"/>
      <c r="AM47" s="344"/>
      <c r="AN47" s="344"/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4"/>
      <c r="AZ47" s="344"/>
      <c r="BA47" s="344"/>
      <c r="BB47" s="344"/>
      <c r="BC47" s="344"/>
      <c r="BD47" s="344"/>
      <c r="BE47" s="344"/>
    </row>
    <row r="48" spans="1:57" x14ac:dyDescent="0.25">
      <c r="A48" s="344"/>
      <c r="B48" s="344"/>
      <c r="C48" s="344"/>
      <c r="D48" s="344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44"/>
      <c r="Z48" s="344"/>
      <c r="AA48" s="344"/>
      <c r="AB48" s="344"/>
      <c r="AC48" s="344"/>
      <c r="AD48" s="344"/>
      <c r="AE48" s="344"/>
      <c r="AF48" s="344"/>
      <c r="AG48" s="344"/>
      <c r="AH48" s="344"/>
      <c r="AI48" s="344"/>
      <c r="AJ48" s="344"/>
      <c r="AK48" s="344"/>
      <c r="AL48" s="344"/>
      <c r="AM48" s="344"/>
      <c r="AN48" s="344"/>
      <c r="AO48" s="344"/>
      <c r="AP48" s="344"/>
      <c r="AQ48" s="344"/>
      <c r="AR48" s="344"/>
      <c r="AS48" s="344"/>
      <c r="AT48" s="344"/>
      <c r="AU48" s="344"/>
      <c r="AV48" s="344"/>
      <c r="AW48" s="344"/>
      <c r="AX48" s="344"/>
      <c r="AY48" s="344"/>
      <c r="AZ48" s="344"/>
      <c r="BA48" s="344"/>
      <c r="BB48" s="344"/>
      <c r="BC48" s="344"/>
      <c r="BD48" s="344"/>
      <c r="BE48" s="344"/>
    </row>
    <row r="49" spans="1:57" x14ac:dyDescent="0.25">
      <c r="A49" s="344"/>
      <c r="B49" s="344"/>
      <c r="C49" s="344"/>
      <c r="D49" s="344"/>
      <c r="E49" s="344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4"/>
      <c r="S49" s="344"/>
      <c r="T49" s="344"/>
      <c r="U49" s="344"/>
      <c r="V49" s="344"/>
      <c r="W49" s="344"/>
      <c r="X49" s="344"/>
      <c r="Y49" s="344"/>
      <c r="Z49" s="344"/>
      <c r="AA49" s="344"/>
      <c r="AB49" s="344"/>
      <c r="AC49" s="344"/>
      <c r="AD49" s="344"/>
      <c r="AE49" s="344"/>
      <c r="AF49" s="344"/>
      <c r="AG49" s="344"/>
      <c r="AH49" s="344"/>
      <c r="AI49" s="344"/>
      <c r="AJ49" s="344"/>
      <c r="AK49" s="344"/>
      <c r="AL49" s="344"/>
      <c r="AM49" s="344"/>
      <c r="AN49" s="344"/>
      <c r="AO49" s="344"/>
      <c r="AP49" s="344"/>
      <c r="AQ49" s="344"/>
      <c r="AR49" s="344"/>
      <c r="AS49" s="344"/>
      <c r="AT49" s="344"/>
      <c r="AU49" s="344"/>
      <c r="AV49" s="344"/>
      <c r="AW49" s="344"/>
      <c r="AX49" s="344"/>
      <c r="AY49" s="344"/>
      <c r="AZ49" s="344"/>
      <c r="BA49" s="344"/>
      <c r="BB49" s="344"/>
      <c r="BC49" s="344"/>
      <c r="BD49" s="344"/>
      <c r="BE49" s="344"/>
    </row>
    <row r="50" spans="1:57" x14ac:dyDescent="0.25">
      <c r="A50" s="344"/>
      <c r="B50" s="344"/>
      <c r="C50" s="344"/>
      <c r="D50" s="344"/>
      <c r="E50" s="344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  <c r="X50" s="344"/>
      <c r="Y50" s="344"/>
      <c r="Z50" s="344"/>
      <c r="AA50" s="344"/>
      <c r="AB50" s="344"/>
      <c r="AC50" s="344"/>
      <c r="AD50" s="344"/>
      <c r="AE50" s="344"/>
      <c r="AF50" s="344"/>
      <c r="AG50" s="344"/>
      <c r="AH50" s="344"/>
      <c r="AI50" s="344"/>
      <c r="AJ50" s="344"/>
      <c r="AK50" s="344"/>
      <c r="AL50" s="344"/>
      <c r="AM50" s="344"/>
      <c r="AN50" s="344"/>
      <c r="AO50" s="344"/>
      <c r="AP50" s="344"/>
      <c r="AQ50" s="344"/>
      <c r="AR50" s="344"/>
      <c r="AS50" s="344"/>
      <c r="AT50" s="344"/>
      <c r="AU50" s="344"/>
      <c r="AV50" s="344"/>
      <c r="AW50" s="344"/>
      <c r="AX50" s="344"/>
      <c r="AY50" s="344"/>
      <c r="AZ50" s="344"/>
      <c r="BA50" s="344"/>
      <c r="BB50" s="344"/>
      <c r="BC50" s="344"/>
      <c r="BD50" s="344"/>
      <c r="BE50" s="344"/>
    </row>
    <row r="51" spans="1:57" x14ac:dyDescent="0.25">
      <c r="A51" s="344"/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44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4"/>
      <c r="Z51" s="344"/>
      <c r="AA51" s="344"/>
      <c r="AB51" s="344"/>
      <c r="AC51" s="344"/>
      <c r="AD51" s="344"/>
      <c r="AE51" s="344"/>
      <c r="AF51" s="344"/>
      <c r="AG51" s="344"/>
      <c r="AH51" s="344"/>
      <c r="AI51" s="344"/>
      <c r="AJ51" s="344"/>
      <c r="AK51" s="344"/>
      <c r="AL51" s="344"/>
      <c r="AM51" s="344"/>
      <c r="AN51" s="344"/>
      <c r="AO51" s="344"/>
      <c r="AP51" s="344"/>
      <c r="AQ51" s="344"/>
      <c r="AR51" s="344"/>
      <c r="AS51" s="344"/>
      <c r="AT51" s="344"/>
      <c r="AU51" s="344"/>
      <c r="AV51" s="344"/>
      <c r="AW51" s="344"/>
      <c r="AX51" s="344"/>
      <c r="AY51" s="344"/>
      <c r="AZ51" s="344"/>
      <c r="BA51" s="344"/>
      <c r="BB51" s="344"/>
      <c r="BC51" s="344"/>
      <c r="BD51" s="344"/>
      <c r="BE51" s="344"/>
    </row>
    <row r="52" spans="1:57" x14ac:dyDescent="0.25">
      <c r="A52" s="344"/>
      <c r="B52" s="344"/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4"/>
      <c r="N52" s="344"/>
      <c r="O52" s="344"/>
      <c r="P52" s="344"/>
      <c r="Q52" s="344"/>
      <c r="R52" s="344"/>
      <c r="S52" s="344"/>
      <c r="T52" s="344"/>
      <c r="U52" s="344"/>
      <c r="V52" s="344"/>
      <c r="W52" s="344"/>
      <c r="X52" s="344"/>
      <c r="Y52" s="344"/>
      <c r="Z52" s="344"/>
      <c r="AA52" s="344"/>
      <c r="AB52" s="344"/>
      <c r="AC52" s="344"/>
      <c r="AD52" s="344"/>
      <c r="AE52" s="344"/>
      <c r="AF52" s="344"/>
      <c r="AG52" s="344"/>
      <c r="AH52" s="344"/>
      <c r="AI52" s="344"/>
      <c r="AJ52" s="344"/>
      <c r="AK52" s="344"/>
      <c r="AL52" s="344"/>
      <c r="AM52" s="344"/>
      <c r="AN52" s="344"/>
      <c r="AO52" s="344"/>
      <c r="AP52" s="344"/>
      <c r="AQ52" s="344"/>
      <c r="AR52" s="344"/>
      <c r="AS52" s="344"/>
      <c r="AT52" s="344"/>
      <c r="AU52" s="344"/>
      <c r="AV52" s="344"/>
      <c r="AW52" s="344"/>
      <c r="AX52" s="344"/>
      <c r="AY52" s="344"/>
      <c r="AZ52" s="344"/>
      <c r="BA52" s="344"/>
      <c r="BB52" s="344"/>
      <c r="BC52" s="344"/>
      <c r="BD52" s="344"/>
      <c r="BE52" s="344"/>
    </row>
    <row r="53" spans="1:57" x14ac:dyDescent="0.25">
      <c r="A53" s="344"/>
      <c r="B53" s="344"/>
      <c r="C53" s="344"/>
      <c r="D53" s="344"/>
      <c r="E53" s="344"/>
      <c r="F53" s="344"/>
      <c r="G53" s="344"/>
      <c r="H53" s="344"/>
      <c r="I53" s="344"/>
      <c r="J53" s="344"/>
      <c r="K53" s="344"/>
      <c r="L53" s="344"/>
      <c r="M53" s="344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44"/>
      <c r="Z53" s="344"/>
      <c r="AA53" s="344"/>
      <c r="AB53" s="344"/>
      <c r="AC53" s="344"/>
      <c r="AD53" s="344"/>
      <c r="AE53" s="344"/>
      <c r="AF53" s="344"/>
      <c r="AG53" s="344"/>
      <c r="AH53" s="344"/>
      <c r="AI53" s="344"/>
      <c r="AJ53" s="344"/>
      <c r="AK53" s="344"/>
      <c r="AL53" s="344"/>
      <c r="AM53" s="344"/>
      <c r="AN53" s="344"/>
      <c r="AO53" s="344"/>
      <c r="AP53" s="344"/>
      <c r="AQ53" s="344"/>
      <c r="AR53" s="344"/>
      <c r="AS53" s="344"/>
      <c r="AT53" s="344"/>
      <c r="AU53" s="344"/>
      <c r="AV53" s="344"/>
      <c r="AW53" s="344"/>
      <c r="AX53" s="344"/>
      <c r="AY53" s="344"/>
      <c r="AZ53" s="344"/>
      <c r="BA53" s="344"/>
      <c r="BB53" s="344"/>
      <c r="BC53" s="344"/>
      <c r="BD53" s="344"/>
      <c r="BE53" s="344"/>
    </row>
    <row r="54" spans="1:57" x14ac:dyDescent="0.25">
      <c r="A54" s="344"/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44"/>
      <c r="Z54" s="344"/>
      <c r="AA54" s="344"/>
      <c r="AB54" s="344"/>
      <c r="AC54" s="344"/>
      <c r="AD54" s="344"/>
      <c r="AE54" s="344"/>
      <c r="AF54" s="344"/>
      <c r="AG54" s="344"/>
      <c r="AH54" s="344"/>
      <c r="AI54" s="344"/>
      <c r="AJ54" s="344"/>
      <c r="AK54" s="344"/>
      <c r="AL54" s="344"/>
      <c r="AM54" s="344"/>
      <c r="AN54" s="344"/>
      <c r="AO54" s="344"/>
      <c r="AP54" s="344"/>
      <c r="AQ54" s="344"/>
      <c r="AR54" s="344"/>
      <c r="AS54" s="344"/>
      <c r="AT54" s="344"/>
      <c r="AU54" s="344"/>
      <c r="AV54" s="344"/>
      <c r="AW54" s="344"/>
      <c r="AX54" s="344"/>
      <c r="AY54" s="344"/>
      <c r="AZ54" s="344"/>
      <c r="BA54" s="344"/>
      <c r="BB54" s="344"/>
      <c r="BC54" s="344"/>
      <c r="BD54" s="344"/>
      <c r="BE54" s="344"/>
    </row>
    <row r="55" spans="1:57" x14ac:dyDescent="0.25">
      <c r="A55" s="344"/>
      <c r="B55" s="344"/>
      <c r="C55" s="344"/>
      <c r="D55" s="344"/>
      <c r="E55" s="344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  <c r="X55" s="344"/>
      <c r="Y55" s="344"/>
      <c r="Z55" s="344"/>
      <c r="AA55" s="344"/>
      <c r="AB55" s="344"/>
      <c r="AC55" s="344"/>
      <c r="AD55" s="344"/>
      <c r="AE55" s="344"/>
      <c r="AF55" s="344"/>
      <c r="AG55" s="344"/>
      <c r="AH55" s="344"/>
      <c r="AI55" s="344"/>
      <c r="AJ55" s="344"/>
      <c r="AK55" s="344"/>
      <c r="AL55" s="344"/>
      <c r="AM55" s="344"/>
      <c r="AN55" s="344"/>
      <c r="AO55" s="344"/>
      <c r="AP55" s="344"/>
      <c r="AQ55" s="344"/>
      <c r="AR55" s="344"/>
      <c r="AS55" s="344"/>
      <c r="AT55" s="344"/>
      <c r="AU55" s="344"/>
      <c r="AV55" s="344"/>
      <c r="AW55" s="344"/>
      <c r="AX55" s="344"/>
      <c r="AY55" s="344"/>
      <c r="AZ55" s="344"/>
      <c r="BA55" s="344"/>
      <c r="BB55" s="344"/>
      <c r="BC55" s="344"/>
      <c r="BD55" s="344"/>
      <c r="BE55" s="344"/>
    </row>
    <row r="56" spans="1:57" x14ac:dyDescent="0.25">
      <c r="A56" s="344"/>
      <c r="B56" s="344"/>
      <c r="C56" s="344"/>
      <c r="D56" s="344"/>
      <c r="E56" s="344"/>
      <c r="F56" s="344"/>
      <c r="G56" s="344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  <c r="W56" s="344"/>
      <c r="X56" s="344"/>
      <c r="Y56" s="344"/>
      <c r="Z56" s="344"/>
      <c r="AA56" s="344"/>
      <c r="AB56" s="344"/>
      <c r="AC56" s="344"/>
      <c r="AD56" s="344"/>
      <c r="AE56" s="344"/>
      <c r="AF56" s="344"/>
      <c r="AG56" s="344"/>
      <c r="AH56" s="344"/>
      <c r="AI56" s="344"/>
      <c r="AJ56" s="344"/>
      <c r="AK56" s="344"/>
      <c r="AL56" s="344"/>
      <c r="AM56" s="344"/>
      <c r="AN56" s="344"/>
      <c r="AO56" s="344"/>
      <c r="AP56" s="344"/>
      <c r="AQ56" s="344"/>
      <c r="AR56" s="344"/>
      <c r="AS56" s="344"/>
      <c r="AT56" s="344"/>
      <c r="AU56" s="344"/>
      <c r="AV56" s="344"/>
      <c r="AW56" s="344"/>
      <c r="AX56" s="344"/>
      <c r="AY56" s="344"/>
      <c r="AZ56" s="344"/>
      <c r="BA56" s="344"/>
      <c r="BB56" s="344"/>
      <c r="BC56" s="344"/>
      <c r="BD56" s="344"/>
      <c r="BE56" s="344"/>
    </row>
    <row r="57" spans="1:57" x14ac:dyDescent="0.25">
      <c r="A57" s="344"/>
      <c r="B57" s="344"/>
      <c r="C57" s="344"/>
      <c r="D57" s="344"/>
      <c r="E57" s="344"/>
      <c r="F57" s="344"/>
      <c r="G57" s="344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  <c r="X57" s="344"/>
      <c r="Y57" s="344"/>
      <c r="Z57" s="344"/>
      <c r="AA57" s="344"/>
      <c r="AB57" s="344"/>
      <c r="AC57" s="344"/>
      <c r="AD57" s="344"/>
      <c r="AE57" s="344"/>
      <c r="AF57" s="344"/>
      <c r="AG57" s="344"/>
      <c r="AH57" s="344"/>
      <c r="AI57" s="344"/>
      <c r="AJ57" s="344"/>
      <c r="AK57" s="344"/>
      <c r="AL57" s="344"/>
      <c r="AM57" s="344"/>
      <c r="AN57" s="344"/>
      <c r="AO57" s="344"/>
      <c r="AP57" s="344"/>
      <c r="AQ57" s="344"/>
      <c r="AR57" s="344"/>
      <c r="AS57" s="344"/>
      <c r="AT57" s="344"/>
      <c r="AU57" s="344"/>
      <c r="AV57" s="344"/>
      <c r="AW57" s="344"/>
      <c r="AX57" s="344"/>
      <c r="AY57" s="344"/>
      <c r="AZ57" s="344"/>
      <c r="BA57" s="344"/>
      <c r="BB57" s="344"/>
      <c r="BC57" s="344"/>
      <c r="BD57" s="344"/>
      <c r="BE57" s="344"/>
    </row>
    <row r="58" spans="1:57" x14ac:dyDescent="0.25">
      <c r="A58" s="344"/>
      <c r="B58" s="344"/>
      <c r="C58" s="344"/>
      <c r="D58" s="344"/>
      <c r="E58" s="344"/>
      <c r="F58" s="344"/>
      <c r="G58" s="344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44"/>
      <c r="X58" s="344"/>
      <c r="Y58" s="344"/>
      <c r="Z58" s="344"/>
      <c r="AA58" s="344"/>
      <c r="AB58" s="344"/>
      <c r="AC58" s="344"/>
      <c r="AD58" s="344"/>
      <c r="AE58" s="344"/>
      <c r="AF58" s="344"/>
      <c r="AG58" s="344"/>
      <c r="AH58" s="344"/>
      <c r="AI58" s="344"/>
      <c r="AJ58" s="344"/>
      <c r="AK58" s="344"/>
      <c r="AL58" s="344"/>
      <c r="AM58" s="344"/>
      <c r="AN58" s="344"/>
      <c r="AO58" s="344"/>
      <c r="AP58" s="344"/>
      <c r="AQ58" s="344"/>
      <c r="AR58" s="344"/>
      <c r="AS58" s="344"/>
      <c r="AT58" s="344"/>
      <c r="AU58" s="344"/>
      <c r="AV58" s="344"/>
      <c r="AW58" s="344"/>
      <c r="AX58" s="344"/>
      <c r="AY58" s="344"/>
      <c r="AZ58" s="344"/>
      <c r="BA58" s="344"/>
      <c r="BB58" s="344"/>
      <c r="BC58" s="344"/>
      <c r="BD58" s="344"/>
      <c r="BE58" s="344"/>
    </row>
    <row r="59" spans="1:57" x14ac:dyDescent="0.25">
      <c r="A59" s="344"/>
      <c r="B59" s="344"/>
      <c r="C59" s="344"/>
      <c r="D59" s="344"/>
      <c r="E59" s="344"/>
      <c r="F59" s="344"/>
      <c r="G59" s="344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  <c r="W59" s="344"/>
      <c r="X59" s="344"/>
      <c r="Y59" s="344"/>
      <c r="Z59" s="344"/>
      <c r="AA59" s="344"/>
      <c r="AB59" s="344"/>
      <c r="AC59" s="344"/>
      <c r="AD59" s="344"/>
      <c r="AE59" s="344"/>
      <c r="AF59" s="344"/>
      <c r="AG59" s="344"/>
      <c r="AH59" s="344"/>
      <c r="AI59" s="344"/>
      <c r="AJ59" s="344"/>
      <c r="AK59" s="344"/>
      <c r="AL59" s="344"/>
      <c r="AM59" s="344"/>
      <c r="AN59" s="344"/>
      <c r="AO59" s="344"/>
      <c r="AP59" s="344"/>
      <c r="AQ59" s="344"/>
      <c r="AR59" s="344"/>
      <c r="AS59" s="344"/>
      <c r="AT59" s="344"/>
      <c r="AU59" s="344"/>
      <c r="AV59" s="344"/>
      <c r="AW59" s="344"/>
      <c r="AX59" s="344"/>
      <c r="AY59" s="344"/>
      <c r="AZ59" s="344"/>
      <c r="BA59" s="344"/>
      <c r="BB59" s="344"/>
      <c r="BC59" s="344"/>
      <c r="BD59" s="344"/>
      <c r="BE59" s="344"/>
    </row>
    <row r="60" spans="1:57" x14ac:dyDescent="0.25">
      <c r="A60" s="344"/>
      <c r="B60" s="344"/>
      <c r="C60" s="344"/>
      <c r="D60" s="344"/>
      <c r="E60" s="344"/>
      <c r="F60" s="344"/>
      <c r="G60" s="3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  <c r="W60" s="344"/>
      <c r="X60" s="344"/>
      <c r="Y60" s="344"/>
      <c r="Z60" s="344"/>
      <c r="AA60" s="344"/>
      <c r="AB60" s="344"/>
      <c r="AC60" s="344"/>
      <c r="AD60" s="344"/>
      <c r="AE60" s="344"/>
      <c r="AF60" s="344"/>
      <c r="AG60" s="344"/>
      <c r="AH60" s="344"/>
      <c r="AI60" s="344"/>
      <c r="AJ60" s="344"/>
      <c r="AK60" s="344"/>
      <c r="AL60" s="344"/>
      <c r="AM60" s="344"/>
      <c r="AN60" s="344"/>
      <c r="AO60" s="344"/>
      <c r="AP60" s="344"/>
      <c r="AQ60" s="344"/>
      <c r="AR60" s="344"/>
      <c r="AS60" s="344"/>
      <c r="AT60" s="344"/>
      <c r="AU60" s="344"/>
      <c r="AV60" s="344"/>
      <c r="AW60" s="344"/>
      <c r="AX60" s="344"/>
      <c r="AY60" s="344"/>
      <c r="AZ60" s="344"/>
      <c r="BA60" s="344"/>
      <c r="BB60" s="344"/>
      <c r="BC60" s="344"/>
      <c r="BD60" s="344"/>
      <c r="BE60" s="344"/>
    </row>
    <row r="61" spans="1:57" x14ac:dyDescent="0.25">
      <c r="A61" s="344"/>
      <c r="B61" s="344"/>
      <c r="C61" s="344"/>
      <c r="D61" s="344"/>
      <c r="E61" s="344"/>
      <c r="F61" s="344"/>
      <c r="G61" s="34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  <c r="X61" s="344"/>
      <c r="Y61" s="344"/>
      <c r="Z61" s="344"/>
      <c r="AA61" s="344"/>
      <c r="AB61" s="344"/>
      <c r="AC61" s="344"/>
      <c r="AD61" s="344"/>
      <c r="AE61" s="344"/>
      <c r="AF61" s="344"/>
      <c r="AG61" s="344"/>
      <c r="AH61" s="344"/>
      <c r="AI61" s="344"/>
      <c r="AJ61" s="344"/>
      <c r="AK61" s="344"/>
      <c r="AL61" s="344"/>
      <c r="AM61" s="344"/>
      <c r="AN61" s="344"/>
      <c r="AO61" s="344"/>
      <c r="AP61" s="344"/>
      <c r="AQ61" s="344"/>
      <c r="AR61" s="344"/>
      <c r="AS61" s="344"/>
      <c r="AT61" s="344"/>
      <c r="AU61" s="344"/>
      <c r="AV61" s="344"/>
      <c r="AW61" s="344"/>
      <c r="AX61" s="344"/>
      <c r="AY61" s="344"/>
      <c r="AZ61" s="344"/>
      <c r="BA61" s="344"/>
      <c r="BB61" s="344"/>
      <c r="BC61" s="344"/>
      <c r="BD61" s="344"/>
      <c r="BE61" s="344"/>
    </row>
    <row r="62" spans="1:57" x14ac:dyDescent="0.25">
      <c r="A62" s="344"/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4"/>
      <c r="AB62" s="344"/>
      <c r="AC62" s="344"/>
      <c r="AD62" s="344"/>
      <c r="AE62" s="344"/>
      <c r="AF62" s="344"/>
      <c r="AG62" s="344"/>
      <c r="AH62" s="344"/>
      <c r="AI62" s="344"/>
      <c r="AJ62" s="344"/>
      <c r="AK62" s="344"/>
      <c r="AL62" s="344"/>
      <c r="AM62" s="344"/>
      <c r="AN62" s="344"/>
      <c r="AO62" s="344"/>
      <c r="AP62" s="344"/>
      <c r="AQ62" s="344"/>
      <c r="AR62" s="344"/>
      <c r="AS62" s="344"/>
      <c r="AT62" s="344"/>
      <c r="AU62" s="344"/>
      <c r="AV62" s="344"/>
      <c r="AW62" s="344"/>
      <c r="AX62" s="344"/>
      <c r="AY62" s="344"/>
      <c r="AZ62" s="344"/>
      <c r="BA62" s="344"/>
      <c r="BB62" s="344"/>
      <c r="BC62" s="344"/>
      <c r="BD62" s="344"/>
      <c r="BE62" s="344"/>
    </row>
    <row r="63" spans="1:57" x14ac:dyDescent="0.25">
      <c r="A63" s="344"/>
      <c r="B63" s="344"/>
      <c r="C63" s="344"/>
      <c r="D63" s="344"/>
      <c r="E63" s="344"/>
      <c r="F63" s="344"/>
      <c r="G63" s="344"/>
      <c r="H63" s="344"/>
      <c r="I63" s="344"/>
      <c r="J63" s="344"/>
      <c r="K63" s="344"/>
      <c r="L63" s="344"/>
      <c r="M63" s="344"/>
      <c r="N63" s="344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  <c r="Z63" s="344"/>
      <c r="AA63" s="344"/>
      <c r="AB63" s="344"/>
      <c r="AC63" s="344"/>
      <c r="AD63" s="344"/>
      <c r="AE63" s="344"/>
      <c r="AF63" s="344"/>
      <c r="AG63" s="344"/>
      <c r="AH63" s="344"/>
      <c r="AI63" s="344"/>
      <c r="AJ63" s="344"/>
      <c r="AK63" s="344"/>
      <c r="AL63" s="344"/>
      <c r="AM63" s="344"/>
      <c r="AN63" s="344"/>
      <c r="AO63" s="344"/>
      <c r="AP63" s="344"/>
      <c r="AQ63" s="344"/>
      <c r="AR63" s="344"/>
      <c r="AS63" s="344"/>
      <c r="AT63" s="344"/>
      <c r="AU63" s="344"/>
      <c r="AV63" s="344"/>
      <c r="AW63" s="344"/>
      <c r="AX63" s="344"/>
      <c r="AY63" s="344"/>
      <c r="AZ63" s="344"/>
      <c r="BA63" s="344"/>
      <c r="BB63" s="344"/>
      <c r="BC63" s="344"/>
      <c r="BD63" s="344"/>
      <c r="BE63" s="344"/>
    </row>
    <row r="64" spans="1:57" x14ac:dyDescent="0.25">
      <c r="A64" s="344"/>
      <c r="B64" s="344"/>
      <c r="C64" s="344"/>
      <c r="D64" s="344"/>
      <c r="E64" s="344"/>
      <c r="F64" s="344"/>
      <c r="G64" s="344"/>
      <c r="H64" s="344"/>
      <c r="I64" s="344"/>
      <c r="J64" s="344"/>
      <c r="K64" s="344"/>
      <c r="L64" s="344"/>
      <c r="M64" s="344"/>
      <c r="N64" s="344"/>
      <c r="O64" s="344"/>
      <c r="P64" s="344"/>
      <c r="Q64" s="344"/>
      <c r="R64" s="344"/>
      <c r="S64" s="344"/>
      <c r="T64" s="344"/>
      <c r="U64" s="344"/>
      <c r="V64" s="344"/>
      <c r="W64" s="344"/>
      <c r="X64" s="344"/>
      <c r="Y64" s="344"/>
      <c r="Z64" s="344"/>
      <c r="AA64" s="344"/>
      <c r="AB64" s="344"/>
      <c r="AC64" s="344"/>
      <c r="AD64" s="344"/>
      <c r="AE64" s="344"/>
      <c r="AF64" s="344"/>
      <c r="AG64" s="344"/>
      <c r="AH64" s="344"/>
      <c r="AI64" s="344"/>
      <c r="AJ64" s="344"/>
      <c r="AK64" s="344"/>
      <c r="AL64" s="344"/>
      <c r="AM64" s="344"/>
      <c r="AN64" s="344"/>
      <c r="AO64" s="344"/>
      <c r="AP64" s="344"/>
      <c r="AQ64" s="344"/>
      <c r="AR64" s="344"/>
      <c r="AS64" s="344"/>
      <c r="AT64" s="344"/>
      <c r="AU64" s="344"/>
      <c r="AV64" s="344"/>
      <c r="AW64" s="344"/>
      <c r="AX64" s="344"/>
      <c r="AY64" s="344"/>
      <c r="AZ64" s="344"/>
      <c r="BA64" s="344"/>
      <c r="BB64" s="344"/>
      <c r="BC64" s="344"/>
      <c r="BD64" s="344"/>
      <c r="BE64" s="344"/>
    </row>
    <row r="65" spans="1:57" x14ac:dyDescent="0.25">
      <c r="A65" s="344"/>
      <c r="B65" s="344"/>
      <c r="C65" s="344"/>
      <c r="D65" s="344"/>
      <c r="E65" s="344"/>
      <c r="F65" s="344"/>
      <c r="G65" s="344"/>
      <c r="H65" s="344"/>
      <c r="I65" s="344"/>
      <c r="J65" s="344"/>
      <c r="K65" s="344"/>
      <c r="L65" s="344"/>
      <c r="M65" s="344"/>
      <c r="N65" s="344"/>
      <c r="O65" s="344"/>
      <c r="P65" s="344"/>
      <c r="Q65" s="344"/>
      <c r="R65" s="344"/>
      <c r="S65" s="344"/>
      <c r="T65" s="344"/>
      <c r="U65" s="344"/>
      <c r="V65" s="344"/>
      <c r="W65" s="344"/>
      <c r="X65" s="344"/>
      <c r="Y65" s="344"/>
      <c r="Z65" s="344"/>
      <c r="AA65" s="344"/>
      <c r="AB65" s="344"/>
      <c r="AC65" s="344"/>
      <c r="AD65" s="344"/>
      <c r="AE65" s="344"/>
      <c r="AF65" s="344"/>
      <c r="AG65" s="344"/>
      <c r="AH65" s="344"/>
      <c r="AI65" s="344"/>
      <c r="AJ65" s="344"/>
      <c r="AK65" s="344"/>
      <c r="AL65" s="344"/>
      <c r="AM65" s="344"/>
      <c r="AN65" s="344"/>
      <c r="AO65" s="344"/>
      <c r="AP65" s="344"/>
      <c r="AQ65" s="344"/>
      <c r="AR65" s="344"/>
      <c r="AS65" s="344"/>
      <c r="AT65" s="344"/>
      <c r="AU65" s="344"/>
      <c r="AV65" s="344"/>
      <c r="AW65" s="344"/>
      <c r="AX65" s="344"/>
      <c r="AY65" s="344"/>
      <c r="AZ65" s="344"/>
      <c r="BA65" s="344"/>
      <c r="BB65" s="344"/>
      <c r="BC65" s="344"/>
      <c r="BD65" s="344"/>
      <c r="BE65" s="344"/>
    </row>
    <row r="66" spans="1:57" x14ac:dyDescent="0.25">
      <c r="A66" s="344"/>
      <c r="B66" s="344"/>
      <c r="C66" s="344"/>
      <c r="D66" s="344"/>
      <c r="E66" s="344"/>
      <c r="F66" s="344"/>
      <c r="G66" s="344"/>
      <c r="H66" s="344"/>
      <c r="I66" s="344"/>
      <c r="J66" s="344"/>
      <c r="K66" s="344"/>
      <c r="L66" s="344"/>
      <c r="M66" s="344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  <c r="AA66" s="344"/>
      <c r="AB66" s="344"/>
      <c r="AC66" s="344"/>
      <c r="AD66" s="344"/>
      <c r="AE66" s="344"/>
      <c r="AF66" s="344"/>
      <c r="AG66" s="344"/>
      <c r="AH66" s="344"/>
      <c r="AI66" s="344"/>
      <c r="AJ66" s="344"/>
      <c r="AK66" s="344"/>
      <c r="AL66" s="344"/>
      <c r="AM66" s="344"/>
      <c r="AN66" s="344"/>
      <c r="AO66" s="344"/>
      <c r="AP66" s="344"/>
      <c r="AQ66" s="344"/>
      <c r="AR66" s="344"/>
      <c r="AS66" s="344"/>
      <c r="AT66" s="344"/>
      <c r="AU66" s="344"/>
      <c r="AV66" s="344"/>
      <c r="AW66" s="344"/>
      <c r="AX66" s="344"/>
      <c r="AY66" s="344"/>
      <c r="AZ66" s="344"/>
      <c r="BA66" s="344"/>
      <c r="BB66" s="344"/>
      <c r="BC66" s="344"/>
      <c r="BD66" s="344"/>
      <c r="BE66" s="344"/>
    </row>
    <row r="67" spans="1:57" x14ac:dyDescent="0.25">
      <c r="A67" s="344"/>
      <c r="B67" s="344"/>
      <c r="C67" s="344"/>
      <c r="D67" s="344"/>
      <c r="E67" s="344"/>
      <c r="F67" s="344"/>
      <c r="G67" s="344"/>
      <c r="H67" s="344"/>
      <c r="I67" s="344"/>
      <c r="J67" s="344"/>
      <c r="K67" s="344"/>
      <c r="L67" s="344"/>
      <c r="M67" s="344"/>
      <c r="N67" s="344"/>
      <c r="O67" s="344"/>
      <c r="P67" s="344"/>
      <c r="Q67" s="344"/>
      <c r="R67" s="344"/>
      <c r="S67" s="344"/>
      <c r="T67" s="344"/>
      <c r="U67" s="344"/>
      <c r="V67" s="344"/>
      <c r="W67" s="344"/>
      <c r="X67" s="344"/>
      <c r="Y67" s="344"/>
      <c r="Z67" s="344"/>
      <c r="AA67" s="344"/>
      <c r="AB67" s="344"/>
      <c r="AC67" s="344"/>
      <c r="AD67" s="344"/>
      <c r="AE67" s="344"/>
      <c r="AF67" s="344"/>
      <c r="AG67" s="344"/>
      <c r="AH67" s="344"/>
      <c r="AI67" s="344"/>
      <c r="AJ67" s="344"/>
      <c r="AK67" s="344"/>
      <c r="AL67" s="344"/>
      <c r="AM67" s="344"/>
      <c r="AN67" s="344"/>
      <c r="AO67" s="344"/>
      <c r="AP67" s="344"/>
      <c r="AQ67" s="344"/>
      <c r="AR67" s="344"/>
      <c r="AS67" s="344"/>
      <c r="AT67" s="344"/>
      <c r="AU67" s="344"/>
      <c r="AV67" s="344"/>
      <c r="AW67" s="344"/>
      <c r="AX67" s="344"/>
      <c r="AY67" s="344"/>
      <c r="AZ67" s="344"/>
      <c r="BA67" s="344"/>
      <c r="BB67" s="344"/>
      <c r="BC67" s="344"/>
      <c r="BD67" s="344"/>
      <c r="BE67" s="344"/>
    </row>
    <row r="68" spans="1:57" x14ac:dyDescent="0.25">
      <c r="A68" s="344"/>
      <c r="B68" s="344"/>
      <c r="C68" s="344"/>
      <c r="D68" s="344"/>
      <c r="E68" s="344"/>
      <c r="F68" s="344"/>
      <c r="G68" s="344"/>
      <c r="H68" s="344"/>
      <c r="I68" s="344"/>
      <c r="J68" s="344"/>
      <c r="K68" s="344"/>
      <c r="L68" s="344"/>
      <c r="M68" s="344"/>
      <c r="N68" s="344"/>
      <c r="O68" s="344"/>
      <c r="P68" s="344"/>
      <c r="Q68" s="344"/>
      <c r="R68" s="344"/>
      <c r="S68" s="344"/>
      <c r="T68" s="344"/>
      <c r="U68" s="344"/>
      <c r="V68" s="344"/>
      <c r="W68" s="344"/>
      <c r="X68" s="344"/>
      <c r="Y68" s="344"/>
      <c r="Z68" s="344"/>
      <c r="AA68" s="344"/>
      <c r="AB68" s="344"/>
      <c r="AC68" s="344"/>
      <c r="AD68" s="344"/>
      <c r="AE68" s="344"/>
      <c r="AF68" s="344"/>
      <c r="AG68" s="344"/>
      <c r="AH68" s="344"/>
      <c r="AI68" s="344"/>
      <c r="AJ68" s="344"/>
      <c r="AK68" s="344"/>
      <c r="AL68" s="344"/>
      <c r="AM68" s="344"/>
      <c r="AN68" s="344"/>
      <c r="AO68" s="344"/>
      <c r="AP68" s="344"/>
      <c r="AQ68" s="344"/>
      <c r="AR68" s="344"/>
      <c r="AS68" s="344"/>
      <c r="AT68" s="344"/>
      <c r="AU68" s="344"/>
      <c r="AV68" s="344"/>
      <c r="AW68" s="344"/>
      <c r="AX68" s="344"/>
      <c r="AY68" s="344"/>
      <c r="AZ68" s="344"/>
      <c r="BA68" s="344"/>
      <c r="BB68" s="344"/>
      <c r="BC68" s="344"/>
      <c r="BD68" s="344"/>
      <c r="BE68" s="344"/>
    </row>
    <row r="69" spans="1:57" x14ac:dyDescent="0.25">
      <c r="A69" s="344"/>
      <c r="B69" s="344"/>
      <c r="C69" s="344"/>
      <c r="D69" s="344"/>
      <c r="E69" s="344"/>
      <c r="F69" s="344"/>
      <c r="G69" s="344"/>
      <c r="H69" s="344"/>
      <c r="I69" s="344"/>
      <c r="J69" s="344"/>
      <c r="K69" s="344"/>
      <c r="L69" s="344"/>
      <c r="M69" s="344"/>
      <c r="N69" s="344"/>
      <c r="O69" s="344"/>
      <c r="P69" s="344"/>
      <c r="Q69" s="344"/>
      <c r="R69" s="344"/>
      <c r="S69" s="344"/>
      <c r="T69" s="344"/>
      <c r="U69" s="344"/>
      <c r="V69" s="344"/>
      <c r="W69" s="344"/>
      <c r="X69" s="344"/>
      <c r="Y69" s="344"/>
      <c r="Z69" s="344"/>
      <c r="AA69" s="344"/>
      <c r="AB69" s="344"/>
      <c r="AC69" s="344"/>
      <c r="AD69" s="344"/>
      <c r="AE69" s="344"/>
      <c r="AF69" s="344"/>
      <c r="AG69" s="344"/>
      <c r="AH69" s="344"/>
      <c r="AI69" s="344"/>
      <c r="AJ69" s="344"/>
      <c r="AK69" s="344"/>
      <c r="AL69" s="344"/>
      <c r="AM69" s="344"/>
      <c r="AN69" s="344"/>
      <c r="AO69" s="344"/>
      <c r="AP69" s="344"/>
      <c r="AQ69" s="344"/>
      <c r="AR69" s="344"/>
      <c r="AS69" s="344"/>
      <c r="AT69" s="344"/>
      <c r="AU69" s="344"/>
      <c r="AV69" s="344"/>
      <c r="AW69" s="344"/>
      <c r="AX69" s="344"/>
      <c r="AY69" s="344"/>
      <c r="AZ69" s="344"/>
      <c r="BA69" s="344"/>
      <c r="BB69" s="344"/>
      <c r="BC69" s="344"/>
      <c r="BD69" s="344"/>
      <c r="BE69" s="344"/>
    </row>
    <row r="70" spans="1:57" x14ac:dyDescent="0.25">
      <c r="A70" s="344"/>
      <c r="B70" s="344"/>
      <c r="C70" s="344"/>
      <c r="D70" s="344"/>
      <c r="E70" s="344"/>
      <c r="F70" s="344"/>
      <c r="G70" s="344"/>
      <c r="H70" s="344"/>
      <c r="I70" s="344"/>
      <c r="J70" s="344"/>
      <c r="K70" s="344"/>
      <c r="L70" s="344"/>
      <c r="M70" s="344"/>
      <c r="N70" s="344"/>
      <c r="O70" s="344"/>
      <c r="P70" s="344"/>
      <c r="Q70" s="344"/>
      <c r="R70" s="344"/>
      <c r="S70" s="344"/>
      <c r="T70" s="344"/>
      <c r="U70" s="344"/>
      <c r="V70" s="344"/>
      <c r="W70" s="344"/>
      <c r="X70" s="344"/>
      <c r="Y70" s="344"/>
      <c r="Z70" s="344"/>
      <c r="AA70" s="344"/>
      <c r="AB70" s="344"/>
      <c r="AC70" s="344"/>
      <c r="AD70" s="344"/>
      <c r="AE70" s="344"/>
      <c r="AF70" s="344"/>
      <c r="AG70" s="344"/>
      <c r="AH70" s="344"/>
      <c r="AI70" s="344"/>
      <c r="AJ70" s="344"/>
      <c r="AK70" s="344"/>
      <c r="AL70" s="344"/>
      <c r="AM70" s="344"/>
      <c r="AN70" s="344"/>
      <c r="AO70" s="344"/>
      <c r="AP70" s="344"/>
      <c r="AQ70" s="344"/>
      <c r="AR70" s="344"/>
      <c r="AS70" s="344"/>
      <c r="AT70" s="344"/>
      <c r="AU70" s="344"/>
      <c r="AV70" s="344"/>
      <c r="AW70" s="344"/>
      <c r="AX70" s="344"/>
      <c r="AY70" s="344"/>
      <c r="AZ70" s="344"/>
      <c r="BA70" s="344"/>
      <c r="BB70" s="344"/>
      <c r="BC70" s="344"/>
      <c r="BD70" s="344"/>
      <c r="BE70" s="344"/>
    </row>
    <row r="71" spans="1:57" x14ac:dyDescent="0.25">
      <c r="A71" s="344"/>
      <c r="B71" s="344"/>
      <c r="C71" s="344"/>
      <c r="D71" s="344"/>
      <c r="E71" s="344"/>
      <c r="F71" s="344"/>
      <c r="G71" s="344"/>
      <c r="H71" s="344"/>
      <c r="I71" s="344"/>
      <c r="J71" s="344"/>
      <c r="K71" s="344"/>
      <c r="L71" s="344"/>
      <c r="M71" s="344"/>
      <c r="N71" s="344"/>
      <c r="O71" s="344"/>
      <c r="P71" s="344"/>
      <c r="Q71" s="344"/>
      <c r="R71" s="344"/>
      <c r="S71" s="344"/>
      <c r="T71" s="344"/>
      <c r="U71" s="344"/>
      <c r="V71" s="344"/>
      <c r="W71" s="344"/>
      <c r="X71" s="344"/>
      <c r="Y71" s="344"/>
      <c r="Z71" s="344"/>
      <c r="AA71" s="344"/>
      <c r="AB71" s="344"/>
      <c r="AC71" s="344"/>
      <c r="AD71" s="344"/>
      <c r="AE71" s="344"/>
      <c r="AF71" s="344"/>
      <c r="AG71" s="344"/>
      <c r="AH71" s="344"/>
      <c r="AI71" s="344"/>
      <c r="AJ71" s="344"/>
      <c r="AK71" s="344"/>
      <c r="AL71" s="344"/>
      <c r="AM71" s="344"/>
      <c r="AN71" s="344"/>
      <c r="AO71" s="344"/>
      <c r="AP71" s="344"/>
      <c r="AQ71" s="344"/>
      <c r="AR71" s="344"/>
      <c r="AS71" s="344"/>
      <c r="AT71" s="344"/>
      <c r="AU71" s="344"/>
      <c r="AV71" s="344"/>
      <c r="AW71" s="344"/>
      <c r="AX71" s="344"/>
      <c r="AY71" s="344"/>
      <c r="AZ71" s="344"/>
      <c r="BA71" s="344"/>
      <c r="BB71" s="344"/>
      <c r="BC71" s="344"/>
      <c r="BD71" s="344"/>
      <c r="BE71" s="344"/>
    </row>
    <row r="72" spans="1:57" x14ac:dyDescent="0.25">
      <c r="A72" s="344"/>
      <c r="B72" s="344"/>
      <c r="C72" s="344"/>
      <c r="D72" s="344"/>
      <c r="E72" s="344"/>
      <c r="F72" s="344"/>
      <c r="G72" s="344"/>
      <c r="H72" s="344"/>
      <c r="I72" s="344"/>
      <c r="J72" s="344"/>
      <c r="K72" s="344"/>
      <c r="L72" s="344"/>
      <c r="M72" s="344"/>
      <c r="N72" s="344"/>
      <c r="O72" s="344"/>
      <c r="P72" s="344"/>
      <c r="Q72" s="344"/>
      <c r="R72" s="344"/>
      <c r="S72" s="344"/>
      <c r="T72" s="344"/>
      <c r="U72" s="344"/>
      <c r="V72" s="344"/>
      <c r="W72" s="344"/>
      <c r="X72" s="344"/>
      <c r="Y72" s="344"/>
      <c r="Z72" s="344"/>
      <c r="AA72" s="344"/>
      <c r="AB72" s="344"/>
      <c r="AC72" s="344"/>
      <c r="AD72" s="344"/>
      <c r="AE72" s="344"/>
      <c r="AF72" s="344"/>
      <c r="AG72" s="344"/>
      <c r="AH72" s="344"/>
      <c r="AI72" s="344"/>
      <c r="AJ72" s="344"/>
      <c r="AK72" s="344"/>
      <c r="AL72" s="344"/>
      <c r="AM72" s="344"/>
      <c r="AN72" s="344"/>
      <c r="AO72" s="344"/>
      <c r="AP72" s="344"/>
      <c r="AQ72" s="344"/>
      <c r="AR72" s="344"/>
      <c r="AS72" s="344"/>
      <c r="AT72" s="344"/>
      <c r="AU72" s="344"/>
      <c r="AV72" s="344"/>
      <c r="AW72" s="344"/>
      <c r="AX72" s="344"/>
      <c r="AY72" s="344"/>
      <c r="AZ72" s="344"/>
      <c r="BA72" s="344"/>
      <c r="BB72" s="344"/>
      <c r="BC72" s="344"/>
      <c r="BD72" s="344"/>
      <c r="BE72" s="344"/>
    </row>
    <row r="73" spans="1:57" x14ac:dyDescent="0.25">
      <c r="A73" s="344"/>
      <c r="B73" s="344"/>
      <c r="C73" s="344"/>
      <c r="D73" s="344"/>
      <c r="E73" s="344"/>
      <c r="F73" s="344"/>
      <c r="G73" s="344"/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  <c r="U73" s="344"/>
      <c r="V73" s="344"/>
      <c r="W73" s="344"/>
      <c r="X73" s="344"/>
      <c r="Y73" s="344"/>
      <c r="Z73" s="344"/>
      <c r="AA73" s="344"/>
      <c r="AB73" s="344"/>
      <c r="AC73" s="344"/>
      <c r="AD73" s="344"/>
      <c r="AE73" s="344"/>
      <c r="AF73" s="344"/>
      <c r="AG73" s="344"/>
      <c r="AH73" s="344"/>
      <c r="AI73" s="344"/>
      <c r="AJ73" s="344"/>
      <c r="AK73" s="344"/>
      <c r="AL73" s="344"/>
      <c r="AM73" s="344"/>
      <c r="AN73" s="344"/>
      <c r="AO73" s="344"/>
      <c r="AP73" s="344"/>
      <c r="AQ73" s="344"/>
      <c r="AR73" s="344"/>
      <c r="AS73" s="344"/>
      <c r="AT73" s="344"/>
      <c r="AU73" s="344"/>
      <c r="AV73" s="344"/>
      <c r="AW73" s="344"/>
      <c r="AX73" s="344"/>
      <c r="AY73" s="344"/>
      <c r="AZ73" s="344"/>
      <c r="BA73" s="344"/>
      <c r="BB73" s="344"/>
      <c r="BC73" s="344"/>
      <c r="BD73" s="344"/>
      <c r="BE73" s="344"/>
    </row>
    <row r="74" spans="1:57" x14ac:dyDescent="0.25">
      <c r="A74" s="344"/>
      <c r="B74" s="344"/>
      <c r="C74" s="344"/>
      <c r="D74" s="344"/>
      <c r="E74" s="344"/>
      <c r="F74" s="344"/>
      <c r="G74" s="344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  <c r="U74" s="344"/>
      <c r="V74" s="344"/>
      <c r="W74" s="344"/>
      <c r="X74" s="344"/>
      <c r="Y74" s="344"/>
      <c r="Z74" s="344"/>
      <c r="AA74" s="344"/>
      <c r="AB74" s="344"/>
      <c r="AC74" s="344"/>
      <c r="AD74" s="344"/>
      <c r="AE74" s="344"/>
      <c r="AF74" s="344"/>
      <c r="AG74" s="344"/>
      <c r="AH74" s="344"/>
      <c r="AI74" s="344"/>
      <c r="AJ74" s="344"/>
      <c r="AK74" s="344"/>
      <c r="AL74" s="344"/>
      <c r="AM74" s="344"/>
      <c r="AN74" s="344"/>
      <c r="AO74" s="344"/>
      <c r="AP74" s="344"/>
      <c r="AQ74" s="344"/>
      <c r="AR74" s="344"/>
      <c r="AS74" s="344"/>
      <c r="AT74" s="344"/>
      <c r="AU74" s="344"/>
      <c r="AV74" s="344"/>
      <c r="AW74" s="344"/>
      <c r="AX74" s="344"/>
      <c r="AY74" s="344"/>
      <c r="AZ74" s="344"/>
      <c r="BA74" s="344"/>
      <c r="BB74" s="344"/>
      <c r="BC74" s="344"/>
      <c r="BD74" s="344"/>
      <c r="BE74" s="344"/>
    </row>
    <row r="75" spans="1:57" x14ac:dyDescent="0.25">
      <c r="A75" s="344"/>
      <c r="B75" s="344"/>
      <c r="C75" s="344"/>
      <c r="D75" s="344"/>
      <c r="E75" s="344"/>
      <c r="F75" s="344"/>
      <c r="G75" s="344"/>
      <c r="H75" s="344"/>
      <c r="I75" s="344"/>
      <c r="J75" s="344"/>
      <c r="K75" s="344"/>
      <c r="L75" s="344"/>
      <c r="M75" s="344"/>
      <c r="N75" s="344"/>
      <c r="O75" s="344"/>
      <c r="P75" s="344"/>
      <c r="Q75" s="344"/>
      <c r="R75" s="344"/>
      <c r="S75" s="344"/>
      <c r="T75" s="344"/>
      <c r="U75" s="344"/>
      <c r="V75" s="344"/>
      <c r="W75" s="344"/>
      <c r="X75" s="344"/>
      <c r="Y75" s="344"/>
      <c r="Z75" s="344"/>
      <c r="AA75" s="344"/>
      <c r="AB75" s="344"/>
      <c r="AC75" s="344"/>
      <c r="AD75" s="344"/>
      <c r="AE75" s="344"/>
      <c r="AF75" s="344"/>
      <c r="AG75" s="344"/>
      <c r="AH75" s="344"/>
      <c r="AI75" s="344"/>
      <c r="AJ75" s="344"/>
      <c r="AK75" s="344"/>
      <c r="AL75" s="344"/>
      <c r="AM75" s="344"/>
      <c r="AN75" s="344"/>
      <c r="AO75" s="344"/>
      <c r="AP75" s="344"/>
      <c r="AQ75" s="344"/>
      <c r="AR75" s="344"/>
      <c r="AS75" s="344"/>
      <c r="AT75" s="344"/>
      <c r="AU75" s="344"/>
      <c r="AV75" s="344"/>
      <c r="AW75" s="344"/>
      <c r="AX75" s="344"/>
      <c r="AY75" s="344"/>
      <c r="AZ75" s="344"/>
      <c r="BA75" s="344"/>
      <c r="BB75" s="344"/>
      <c r="BC75" s="344"/>
      <c r="BD75" s="344"/>
      <c r="BE75" s="344"/>
    </row>
    <row r="76" spans="1:57" x14ac:dyDescent="0.25">
      <c r="A76" s="344"/>
      <c r="B76" s="344"/>
      <c r="C76" s="344"/>
      <c r="D76" s="344"/>
      <c r="E76" s="344"/>
      <c r="F76" s="344"/>
      <c r="G76" s="344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  <c r="V76" s="344"/>
      <c r="W76" s="344"/>
      <c r="X76" s="344"/>
      <c r="Y76" s="344"/>
      <c r="Z76" s="344"/>
      <c r="AA76" s="344"/>
      <c r="AB76" s="344"/>
      <c r="AC76" s="344"/>
      <c r="AD76" s="344"/>
      <c r="AE76" s="344"/>
      <c r="AF76" s="344"/>
      <c r="AG76" s="344"/>
      <c r="AH76" s="344"/>
      <c r="AI76" s="344"/>
      <c r="AJ76" s="344"/>
      <c r="AK76" s="344"/>
      <c r="AL76" s="344"/>
      <c r="AM76" s="344"/>
      <c r="AN76" s="344"/>
      <c r="AO76" s="344"/>
      <c r="AP76" s="344"/>
      <c r="AQ76" s="344"/>
      <c r="AR76" s="344"/>
      <c r="AS76" s="344"/>
      <c r="AT76" s="344"/>
      <c r="AU76" s="344"/>
      <c r="AV76" s="344"/>
      <c r="AW76" s="344"/>
      <c r="AX76" s="344"/>
      <c r="AY76" s="344"/>
      <c r="AZ76" s="344"/>
      <c r="BA76" s="344"/>
      <c r="BB76" s="344"/>
      <c r="BC76" s="344"/>
      <c r="BD76" s="344"/>
      <c r="BE76" s="344"/>
    </row>
    <row r="77" spans="1:57" x14ac:dyDescent="0.25">
      <c r="A77" s="344"/>
      <c r="B77" s="344"/>
      <c r="C77" s="344"/>
      <c r="D77" s="344"/>
      <c r="E77" s="344"/>
      <c r="F77" s="344"/>
      <c r="G77" s="344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  <c r="U77" s="344"/>
      <c r="V77" s="344"/>
      <c r="W77" s="344"/>
      <c r="X77" s="344"/>
      <c r="Y77" s="344"/>
      <c r="Z77" s="344"/>
      <c r="AA77" s="344"/>
      <c r="AB77" s="344"/>
      <c r="AC77" s="344"/>
      <c r="AD77" s="344"/>
      <c r="AE77" s="344"/>
      <c r="AF77" s="344"/>
      <c r="AG77" s="344"/>
      <c r="AH77" s="344"/>
      <c r="AI77" s="344"/>
      <c r="AJ77" s="344"/>
      <c r="AK77" s="344"/>
      <c r="AL77" s="344"/>
      <c r="AM77" s="344"/>
      <c r="AN77" s="344"/>
      <c r="AO77" s="344"/>
      <c r="AP77" s="344"/>
      <c r="AQ77" s="344"/>
      <c r="AR77" s="344"/>
      <c r="AS77" s="344"/>
      <c r="AT77" s="344"/>
      <c r="AU77" s="344"/>
      <c r="AV77" s="344"/>
      <c r="AW77" s="344"/>
      <c r="AX77" s="344"/>
      <c r="AY77" s="344"/>
      <c r="AZ77" s="344"/>
      <c r="BA77" s="344"/>
      <c r="BB77" s="344"/>
      <c r="BC77" s="344"/>
      <c r="BD77" s="344"/>
      <c r="BE77" s="344"/>
    </row>
    <row r="78" spans="1:57" x14ac:dyDescent="0.25">
      <c r="A78" s="344"/>
      <c r="B78" s="344"/>
      <c r="C78" s="344"/>
      <c r="D78" s="344"/>
      <c r="E78" s="344"/>
      <c r="F78" s="344"/>
      <c r="G78" s="344"/>
      <c r="H78" s="344"/>
      <c r="I78" s="344"/>
      <c r="J78" s="344"/>
      <c r="K78" s="344"/>
      <c r="L78" s="344"/>
      <c r="M78" s="344"/>
      <c r="N78" s="344"/>
      <c r="O78" s="344"/>
      <c r="P78" s="344"/>
      <c r="Q78" s="344"/>
      <c r="R78" s="344"/>
      <c r="S78" s="344"/>
      <c r="T78" s="344"/>
      <c r="U78" s="344"/>
      <c r="V78" s="344"/>
      <c r="W78" s="344"/>
      <c r="X78" s="344"/>
      <c r="Y78" s="344"/>
      <c r="Z78" s="344"/>
      <c r="AA78" s="344"/>
      <c r="AB78" s="344"/>
      <c r="AC78" s="344"/>
      <c r="AD78" s="344"/>
      <c r="AE78" s="344"/>
      <c r="AF78" s="344"/>
      <c r="AG78" s="344"/>
      <c r="AH78" s="344"/>
      <c r="AI78" s="344"/>
      <c r="AJ78" s="344"/>
      <c r="AK78" s="344"/>
      <c r="AL78" s="344"/>
      <c r="AM78" s="344"/>
      <c r="AN78" s="344"/>
      <c r="AO78" s="344"/>
      <c r="AP78" s="344"/>
      <c r="AQ78" s="344"/>
      <c r="AR78" s="344"/>
      <c r="AS78" s="344"/>
      <c r="AT78" s="344"/>
      <c r="AU78" s="344"/>
      <c r="AV78" s="344"/>
      <c r="AW78" s="344"/>
      <c r="AX78" s="344"/>
      <c r="AY78" s="344"/>
      <c r="AZ78" s="344"/>
      <c r="BA78" s="344"/>
      <c r="BB78" s="344"/>
      <c r="BC78" s="344"/>
      <c r="BD78" s="344"/>
      <c r="BE78" s="344"/>
    </row>
    <row r="79" spans="1:57" x14ac:dyDescent="0.25">
      <c r="A79" s="344"/>
      <c r="B79" s="344"/>
      <c r="C79" s="344"/>
      <c r="D79" s="344"/>
      <c r="E79" s="344"/>
      <c r="F79" s="344"/>
      <c r="G79" s="344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  <c r="V79" s="344"/>
      <c r="W79" s="344"/>
      <c r="X79" s="344"/>
      <c r="Y79" s="344"/>
      <c r="Z79" s="344"/>
      <c r="AA79" s="344"/>
      <c r="AB79" s="344"/>
      <c r="AC79" s="344"/>
      <c r="AD79" s="344"/>
      <c r="AE79" s="344"/>
      <c r="AF79" s="344"/>
      <c r="AG79" s="344"/>
      <c r="AH79" s="344"/>
      <c r="AI79" s="344"/>
      <c r="AJ79" s="344"/>
      <c r="AK79" s="344"/>
      <c r="AL79" s="344"/>
      <c r="AM79" s="344"/>
      <c r="AN79" s="344"/>
      <c r="AO79" s="344"/>
      <c r="AP79" s="344"/>
      <c r="AQ79" s="344"/>
      <c r="AR79" s="344"/>
      <c r="AS79" s="344"/>
      <c r="AT79" s="344"/>
      <c r="AU79" s="344"/>
      <c r="AV79" s="344"/>
      <c r="AW79" s="344"/>
      <c r="AX79" s="344"/>
      <c r="AY79" s="344"/>
      <c r="AZ79" s="344"/>
      <c r="BA79" s="344"/>
      <c r="BB79" s="344"/>
      <c r="BC79" s="344"/>
      <c r="BD79" s="344"/>
      <c r="BE79" s="344"/>
    </row>
    <row r="80" spans="1:57" x14ac:dyDescent="0.25">
      <c r="A80" s="344"/>
      <c r="B80" s="344"/>
      <c r="C80" s="344"/>
      <c r="D80" s="344"/>
      <c r="E80" s="344"/>
      <c r="F80" s="344"/>
      <c r="G80" s="344"/>
      <c r="H80" s="344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  <c r="U80" s="344"/>
      <c r="V80" s="344"/>
      <c r="W80" s="344"/>
      <c r="X80" s="344"/>
      <c r="Y80" s="344"/>
      <c r="Z80" s="344"/>
      <c r="AA80" s="344"/>
      <c r="AB80" s="344"/>
      <c r="AC80" s="344"/>
      <c r="AD80" s="344"/>
      <c r="AE80" s="344"/>
      <c r="AF80" s="344"/>
      <c r="AG80" s="344"/>
      <c r="AH80" s="344"/>
      <c r="AI80" s="344"/>
      <c r="AJ80" s="344"/>
      <c r="AK80" s="344"/>
      <c r="AL80" s="344"/>
      <c r="AM80" s="344"/>
      <c r="AN80" s="344"/>
      <c r="AO80" s="344"/>
      <c r="AP80" s="344"/>
      <c r="AQ80" s="344"/>
      <c r="AR80" s="344"/>
      <c r="AS80" s="344"/>
      <c r="AT80" s="344"/>
      <c r="AU80" s="344"/>
      <c r="AV80" s="344"/>
      <c r="AW80" s="344"/>
      <c r="AX80" s="344"/>
      <c r="AY80" s="344"/>
      <c r="AZ80" s="344"/>
      <c r="BA80" s="344"/>
      <c r="BB80" s="344"/>
      <c r="BC80" s="344"/>
      <c r="BD80" s="344"/>
      <c r="BE80" s="344"/>
    </row>
    <row r="81" spans="1:57" x14ac:dyDescent="0.25">
      <c r="A81" s="344"/>
      <c r="B81" s="344"/>
      <c r="C81" s="344"/>
      <c r="D81" s="344"/>
      <c r="E81" s="344"/>
      <c r="F81" s="344"/>
      <c r="G81" s="344"/>
      <c r="H81" s="344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  <c r="V81" s="344"/>
      <c r="W81" s="344"/>
      <c r="X81" s="344"/>
      <c r="Y81" s="344"/>
      <c r="Z81" s="344"/>
      <c r="AA81" s="344"/>
      <c r="AB81" s="344"/>
      <c r="AC81" s="344"/>
      <c r="AD81" s="344"/>
      <c r="AE81" s="344"/>
      <c r="AF81" s="344"/>
      <c r="AG81" s="344"/>
      <c r="AH81" s="344"/>
      <c r="AI81" s="344"/>
      <c r="AJ81" s="344"/>
      <c r="AK81" s="344"/>
      <c r="AL81" s="344"/>
      <c r="AM81" s="344"/>
      <c r="AN81" s="344"/>
      <c r="AO81" s="344"/>
      <c r="AP81" s="344"/>
      <c r="AQ81" s="344"/>
      <c r="AR81" s="344"/>
      <c r="AS81" s="344"/>
      <c r="AT81" s="344"/>
      <c r="AU81" s="344"/>
      <c r="AV81" s="344"/>
      <c r="AW81" s="344"/>
      <c r="AX81" s="344"/>
      <c r="AY81" s="344"/>
      <c r="AZ81" s="344"/>
      <c r="BA81" s="344"/>
      <c r="BB81" s="344"/>
      <c r="BC81" s="344"/>
      <c r="BD81" s="344"/>
      <c r="BE81" s="344"/>
    </row>
    <row r="82" spans="1:57" x14ac:dyDescent="0.25">
      <c r="A82" s="344"/>
      <c r="B82" s="344"/>
      <c r="C82" s="344"/>
      <c r="D82" s="344"/>
      <c r="E82" s="344"/>
      <c r="F82" s="344"/>
      <c r="G82" s="344"/>
      <c r="H82" s="344"/>
      <c r="I82" s="344"/>
      <c r="J82" s="344"/>
      <c r="K82" s="344"/>
      <c r="L82" s="344"/>
      <c r="M82" s="344"/>
      <c r="N82" s="344"/>
      <c r="O82" s="344"/>
      <c r="P82" s="344"/>
      <c r="Q82" s="344"/>
      <c r="R82" s="344"/>
      <c r="S82" s="344"/>
      <c r="T82" s="344"/>
      <c r="U82" s="344"/>
      <c r="V82" s="344"/>
      <c r="W82" s="344"/>
      <c r="X82" s="344"/>
      <c r="Y82" s="344"/>
      <c r="Z82" s="344"/>
      <c r="AA82" s="344"/>
      <c r="AB82" s="344"/>
      <c r="AC82" s="344"/>
      <c r="AD82" s="344"/>
      <c r="AE82" s="344"/>
      <c r="AF82" s="344"/>
      <c r="AG82" s="344"/>
      <c r="AH82" s="344"/>
      <c r="AI82" s="344"/>
      <c r="AJ82" s="344"/>
      <c r="AK82" s="344"/>
      <c r="AL82" s="344"/>
      <c r="AM82" s="344"/>
      <c r="AN82" s="344"/>
      <c r="AO82" s="344"/>
      <c r="AP82" s="344"/>
      <c r="AQ82" s="344"/>
      <c r="AR82" s="344"/>
      <c r="AS82" s="344"/>
      <c r="AT82" s="344"/>
      <c r="AU82" s="344"/>
      <c r="AV82" s="344"/>
      <c r="AW82" s="344"/>
      <c r="AX82" s="344"/>
      <c r="AY82" s="344"/>
      <c r="AZ82" s="344"/>
      <c r="BA82" s="344"/>
      <c r="BB82" s="344"/>
      <c r="BC82" s="344"/>
      <c r="BD82" s="344"/>
      <c r="BE82" s="344"/>
    </row>
    <row r="83" spans="1:57" x14ac:dyDescent="0.25">
      <c r="A83" s="344"/>
      <c r="B83" s="344"/>
      <c r="C83" s="344"/>
      <c r="D83" s="344"/>
      <c r="E83" s="344"/>
      <c r="F83" s="344"/>
      <c r="G83" s="344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  <c r="V83" s="344"/>
      <c r="W83" s="344"/>
      <c r="X83" s="344"/>
      <c r="Y83" s="344"/>
      <c r="Z83" s="344"/>
      <c r="AA83" s="344"/>
      <c r="AB83" s="344"/>
      <c r="AC83" s="344"/>
      <c r="AD83" s="344"/>
      <c r="AE83" s="344"/>
      <c r="AF83" s="344"/>
      <c r="AG83" s="344"/>
      <c r="AH83" s="344"/>
      <c r="AI83" s="344"/>
      <c r="AJ83" s="344"/>
      <c r="AK83" s="344"/>
      <c r="AL83" s="344"/>
      <c r="AM83" s="344"/>
      <c r="AN83" s="344"/>
      <c r="AO83" s="344"/>
      <c r="AP83" s="344"/>
      <c r="AQ83" s="344"/>
      <c r="AR83" s="344"/>
      <c r="AS83" s="344"/>
      <c r="AT83" s="344"/>
      <c r="AU83" s="344"/>
      <c r="AV83" s="344"/>
      <c r="AW83" s="344"/>
      <c r="AX83" s="344"/>
      <c r="AY83" s="344"/>
      <c r="AZ83" s="344"/>
      <c r="BA83" s="344"/>
      <c r="BB83" s="344"/>
      <c r="BC83" s="344"/>
      <c r="BD83" s="344"/>
      <c r="BE83" s="344"/>
    </row>
    <row r="84" spans="1:57" x14ac:dyDescent="0.25">
      <c r="A84" s="344"/>
      <c r="B84" s="344"/>
      <c r="C84" s="344"/>
      <c r="D84" s="344"/>
      <c r="E84" s="344"/>
      <c r="F84" s="344"/>
      <c r="G84" s="344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  <c r="W84" s="344"/>
      <c r="X84" s="344"/>
      <c r="Y84" s="344"/>
      <c r="Z84" s="344"/>
      <c r="AA84" s="344"/>
      <c r="AB84" s="344"/>
      <c r="AC84" s="344"/>
      <c r="AD84" s="344"/>
      <c r="AE84" s="344"/>
      <c r="AF84" s="344"/>
      <c r="AG84" s="344"/>
      <c r="AH84" s="344"/>
      <c r="AI84" s="344"/>
      <c r="AJ84" s="344"/>
      <c r="AK84" s="344"/>
      <c r="AL84" s="344"/>
      <c r="AM84" s="344"/>
      <c r="AN84" s="344"/>
      <c r="AO84" s="344"/>
      <c r="AP84" s="344"/>
      <c r="AQ84" s="344"/>
      <c r="AR84" s="344"/>
      <c r="AS84" s="344"/>
      <c r="AT84" s="344"/>
      <c r="AU84" s="344"/>
      <c r="AV84" s="344"/>
      <c r="AW84" s="344"/>
      <c r="AX84" s="344"/>
      <c r="AY84" s="344"/>
      <c r="AZ84" s="344"/>
      <c r="BA84" s="344"/>
      <c r="BB84" s="344"/>
      <c r="BC84" s="344"/>
      <c r="BD84" s="344"/>
      <c r="BE84" s="344"/>
    </row>
    <row r="85" spans="1:57" x14ac:dyDescent="0.25">
      <c r="A85" s="344"/>
      <c r="B85" s="344"/>
      <c r="C85" s="344"/>
      <c r="D85" s="344"/>
      <c r="E85" s="344"/>
      <c r="F85" s="344"/>
      <c r="G85" s="344"/>
      <c r="H85" s="344"/>
      <c r="I85" s="344"/>
      <c r="J85" s="344"/>
      <c r="K85" s="344"/>
      <c r="L85" s="344"/>
      <c r="M85" s="344"/>
      <c r="N85" s="344"/>
      <c r="O85" s="344"/>
      <c r="P85" s="344"/>
      <c r="Q85" s="344"/>
      <c r="R85" s="344"/>
      <c r="S85" s="344"/>
      <c r="T85" s="344"/>
      <c r="U85" s="344"/>
      <c r="V85" s="344"/>
      <c r="W85" s="344"/>
      <c r="X85" s="344"/>
      <c r="Y85" s="344"/>
      <c r="Z85" s="344"/>
      <c r="AA85" s="344"/>
      <c r="AB85" s="344"/>
      <c r="AC85" s="344"/>
      <c r="AD85" s="344"/>
      <c r="AE85" s="344"/>
      <c r="AF85" s="344"/>
      <c r="AG85" s="344"/>
      <c r="AH85" s="344"/>
      <c r="AI85" s="344"/>
      <c r="AJ85" s="344"/>
      <c r="AK85" s="344"/>
      <c r="AL85" s="344"/>
      <c r="AM85" s="344"/>
      <c r="AN85" s="344"/>
      <c r="AO85" s="344"/>
      <c r="AP85" s="344"/>
      <c r="AQ85" s="344"/>
      <c r="AR85" s="344"/>
      <c r="AS85" s="344"/>
      <c r="AT85" s="344"/>
      <c r="AU85" s="344"/>
      <c r="AV85" s="344"/>
      <c r="AW85" s="344"/>
      <c r="AX85" s="344"/>
      <c r="AY85" s="344"/>
      <c r="AZ85" s="344"/>
      <c r="BA85" s="344"/>
      <c r="BB85" s="344"/>
      <c r="BC85" s="344"/>
      <c r="BD85" s="344"/>
      <c r="BE85" s="344"/>
    </row>
    <row r="86" spans="1:57" x14ac:dyDescent="0.25">
      <c r="A86" s="344"/>
      <c r="B86" s="344"/>
      <c r="C86" s="344"/>
      <c r="D86" s="344"/>
      <c r="E86" s="344"/>
      <c r="F86" s="344"/>
      <c r="G86" s="344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  <c r="V86" s="344"/>
      <c r="W86" s="344"/>
      <c r="X86" s="344"/>
      <c r="Y86" s="344"/>
      <c r="Z86" s="344"/>
      <c r="AA86" s="344"/>
      <c r="AB86" s="344"/>
      <c r="AC86" s="344"/>
      <c r="AD86" s="344"/>
      <c r="AE86" s="344"/>
      <c r="AF86" s="344"/>
      <c r="AG86" s="344"/>
      <c r="AH86" s="344"/>
      <c r="AI86" s="344"/>
      <c r="AJ86" s="344"/>
      <c r="AK86" s="344"/>
      <c r="AL86" s="344"/>
      <c r="AM86" s="344"/>
      <c r="AN86" s="344"/>
      <c r="AO86" s="344"/>
      <c r="AP86" s="344"/>
      <c r="AQ86" s="344"/>
      <c r="AR86" s="344"/>
      <c r="AS86" s="344"/>
      <c r="AT86" s="344"/>
      <c r="AU86" s="344"/>
      <c r="AV86" s="344"/>
      <c r="AW86" s="344"/>
      <c r="AX86" s="344"/>
      <c r="AY86" s="344"/>
      <c r="AZ86" s="344"/>
      <c r="BA86" s="344"/>
      <c r="BB86" s="344"/>
      <c r="BC86" s="344"/>
      <c r="BD86" s="344"/>
      <c r="BE86" s="344"/>
    </row>
    <row r="87" spans="1:57" x14ac:dyDescent="0.25">
      <c r="A87" s="344"/>
      <c r="B87" s="344"/>
      <c r="C87" s="344"/>
      <c r="D87" s="344"/>
      <c r="E87" s="344"/>
      <c r="F87" s="344"/>
      <c r="G87" s="344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  <c r="X87" s="344"/>
      <c r="Y87" s="344"/>
      <c r="Z87" s="344"/>
      <c r="AA87" s="344"/>
      <c r="AB87" s="344"/>
      <c r="AC87" s="344"/>
      <c r="AD87" s="344"/>
      <c r="AE87" s="344"/>
      <c r="AF87" s="344"/>
      <c r="AG87" s="344"/>
      <c r="AH87" s="344"/>
      <c r="AI87" s="344"/>
      <c r="AJ87" s="344"/>
      <c r="AK87" s="344"/>
      <c r="AL87" s="344"/>
      <c r="AM87" s="344"/>
      <c r="AN87" s="344"/>
      <c r="AO87" s="344"/>
      <c r="AP87" s="344"/>
      <c r="AQ87" s="344"/>
      <c r="AR87" s="344"/>
      <c r="AS87" s="344"/>
      <c r="AT87" s="344"/>
      <c r="AU87" s="344"/>
      <c r="AV87" s="344"/>
      <c r="AW87" s="344"/>
      <c r="AX87" s="344"/>
      <c r="AY87" s="344"/>
      <c r="AZ87" s="344"/>
      <c r="BA87" s="344"/>
      <c r="BB87" s="344"/>
      <c r="BC87" s="344"/>
      <c r="BD87" s="344"/>
      <c r="BE87" s="344"/>
    </row>
    <row r="88" spans="1:57" x14ac:dyDescent="0.25">
      <c r="A88" s="344"/>
      <c r="B88" s="344"/>
      <c r="C88" s="344"/>
      <c r="D88" s="344"/>
      <c r="E88" s="344"/>
      <c r="F88" s="344"/>
      <c r="G88" s="344"/>
      <c r="H88" s="344"/>
      <c r="I88" s="344"/>
      <c r="J88" s="344"/>
      <c r="K88" s="344"/>
      <c r="L88" s="344"/>
      <c r="M88" s="344"/>
      <c r="N88" s="344"/>
      <c r="O88" s="344"/>
      <c r="P88" s="344"/>
      <c r="Q88" s="344"/>
      <c r="R88" s="344"/>
      <c r="S88" s="344"/>
      <c r="T88" s="344"/>
      <c r="U88" s="344"/>
      <c r="V88" s="344"/>
      <c r="W88" s="344"/>
      <c r="X88" s="344"/>
      <c r="Y88" s="344"/>
      <c r="Z88" s="344"/>
      <c r="AA88" s="344"/>
      <c r="AB88" s="344"/>
      <c r="AC88" s="344"/>
      <c r="AD88" s="344"/>
      <c r="AE88" s="344"/>
      <c r="AF88" s="344"/>
      <c r="AG88" s="344"/>
      <c r="AH88" s="344"/>
      <c r="AI88" s="344"/>
      <c r="AJ88" s="344"/>
      <c r="AK88" s="344"/>
      <c r="AL88" s="344"/>
      <c r="AM88" s="344"/>
      <c r="AN88" s="344"/>
      <c r="AO88" s="344"/>
      <c r="AP88" s="344"/>
      <c r="AQ88" s="344"/>
      <c r="AR88" s="344"/>
      <c r="AS88" s="344"/>
      <c r="AT88" s="344"/>
      <c r="AU88" s="344"/>
      <c r="AV88" s="344"/>
      <c r="AW88" s="344"/>
      <c r="AX88" s="344"/>
      <c r="AY88" s="344"/>
      <c r="AZ88" s="344"/>
      <c r="BA88" s="344"/>
      <c r="BB88" s="344"/>
      <c r="BC88" s="344"/>
      <c r="BD88" s="344"/>
      <c r="BE88" s="344"/>
    </row>
    <row r="89" spans="1:57" x14ac:dyDescent="0.25">
      <c r="A89" s="344"/>
      <c r="B89" s="344"/>
      <c r="C89" s="344"/>
      <c r="D89" s="344"/>
      <c r="E89" s="344"/>
      <c r="F89" s="344"/>
      <c r="G89" s="344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  <c r="V89" s="344"/>
      <c r="W89" s="344"/>
      <c r="X89" s="344"/>
      <c r="Y89" s="344"/>
      <c r="Z89" s="344"/>
      <c r="AA89" s="344"/>
      <c r="AB89" s="344"/>
      <c r="AC89" s="344"/>
      <c r="AD89" s="344"/>
      <c r="AE89" s="344"/>
      <c r="AF89" s="344"/>
      <c r="AG89" s="344"/>
      <c r="AH89" s="344"/>
      <c r="AI89" s="344"/>
      <c r="AJ89" s="344"/>
      <c r="AK89" s="344"/>
      <c r="AL89" s="344"/>
      <c r="AM89" s="344"/>
      <c r="AN89" s="344"/>
      <c r="AO89" s="344"/>
      <c r="AP89" s="344"/>
      <c r="AQ89" s="344"/>
      <c r="AR89" s="344"/>
      <c r="AS89" s="344"/>
      <c r="AT89" s="344"/>
      <c r="AU89" s="344"/>
      <c r="AV89" s="344"/>
      <c r="AW89" s="344"/>
      <c r="AX89" s="344"/>
      <c r="AY89" s="344"/>
      <c r="AZ89" s="344"/>
      <c r="BA89" s="344"/>
      <c r="BB89" s="344"/>
      <c r="BC89" s="344"/>
      <c r="BD89" s="344"/>
      <c r="BE89" s="344"/>
    </row>
    <row r="90" spans="1:57" x14ac:dyDescent="0.25">
      <c r="A90" s="344"/>
      <c r="B90" s="344"/>
      <c r="C90" s="344"/>
      <c r="D90" s="344"/>
      <c r="E90" s="344"/>
      <c r="F90" s="344"/>
      <c r="G90" s="344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  <c r="X90" s="344"/>
      <c r="Y90" s="344"/>
      <c r="Z90" s="344"/>
      <c r="AA90" s="344"/>
      <c r="AB90" s="344"/>
      <c r="AC90" s="344"/>
      <c r="AD90" s="344"/>
      <c r="AE90" s="344"/>
      <c r="AF90" s="344"/>
      <c r="AG90" s="344"/>
      <c r="AH90" s="344"/>
      <c r="AI90" s="344"/>
      <c r="AJ90" s="344"/>
      <c r="AK90" s="344"/>
      <c r="AL90" s="344"/>
      <c r="AM90" s="344"/>
      <c r="AN90" s="344"/>
      <c r="AO90" s="344"/>
      <c r="AP90" s="344"/>
      <c r="AQ90" s="344"/>
      <c r="AR90" s="344"/>
      <c r="AS90" s="344"/>
      <c r="AT90" s="344"/>
      <c r="AU90" s="344"/>
      <c r="AV90" s="344"/>
      <c r="AW90" s="344"/>
      <c r="AX90" s="344"/>
      <c r="AY90" s="344"/>
      <c r="AZ90" s="344"/>
      <c r="BA90" s="344"/>
      <c r="BB90" s="344"/>
      <c r="BC90" s="344"/>
      <c r="BD90" s="344"/>
      <c r="BE90" s="344"/>
    </row>
    <row r="91" spans="1:57" x14ac:dyDescent="0.25">
      <c r="A91" s="344"/>
      <c r="B91" s="344"/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4"/>
      <c r="R91" s="344"/>
      <c r="S91" s="344"/>
      <c r="T91" s="344"/>
      <c r="U91" s="344"/>
      <c r="V91" s="344"/>
      <c r="W91" s="344"/>
      <c r="X91" s="344"/>
      <c r="Y91" s="344"/>
      <c r="Z91" s="344"/>
      <c r="AA91" s="344"/>
      <c r="AB91" s="344"/>
      <c r="AC91" s="344"/>
      <c r="AD91" s="344"/>
      <c r="AE91" s="344"/>
      <c r="AF91" s="344"/>
      <c r="AG91" s="344"/>
      <c r="AH91" s="344"/>
      <c r="AI91" s="344"/>
      <c r="AJ91" s="344"/>
      <c r="AK91" s="344"/>
      <c r="AL91" s="344"/>
      <c r="AM91" s="344"/>
      <c r="AN91" s="344"/>
      <c r="AO91" s="344"/>
      <c r="AP91" s="344"/>
      <c r="AQ91" s="344"/>
      <c r="AR91" s="344"/>
      <c r="AS91" s="344"/>
      <c r="AT91" s="344"/>
      <c r="AU91" s="344"/>
      <c r="AV91" s="344"/>
      <c r="AW91" s="344"/>
      <c r="AX91" s="344"/>
      <c r="AY91" s="344"/>
      <c r="AZ91" s="344"/>
      <c r="BA91" s="344"/>
      <c r="BB91" s="344"/>
      <c r="BC91" s="344"/>
      <c r="BD91" s="344"/>
      <c r="BE91" s="344"/>
    </row>
    <row r="92" spans="1:57" x14ac:dyDescent="0.25">
      <c r="A92" s="344"/>
      <c r="B92" s="344"/>
      <c r="C92" s="344"/>
      <c r="D92" s="344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  <c r="AG92" s="344"/>
      <c r="AH92" s="344"/>
      <c r="AI92" s="344"/>
      <c r="AJ92" s="344"/>
      <c r="AK92" s="344"/>
      <c r="AL92" s="344"/>
      <c r="AM92" s="344"/>
      <c r="AN92" s="344"/>
      <c r="AO92" s="344"/>
      <c r="AP92" s="344"/>
      <c r="AQ92" s="344"/>
      <c r="AR92" s="344"/>
      <c r="AS92" s="344"/>
      <c r="AT92" s="344"/>
      <c r="AU92" s="344"/>
      <c r="AV92" s="344"/>
      <c r="AW92" s="344"/>
      <c r="AX92" s="344"/>
      <c r="AY92" s="344"/>
      <c r="AZ92" s="344"/>
      <c r="BA92" s="344"/>
      <c r="BB92" s="344"/>
      <c r="BC92" s="344"/>
      <c r="BD92" s="344"/>
      <c r="BE92" s="344"/>
    </row>
    <row r="93" spans="1:57" x14ac:dyDescent="0.25">
      <c r="A93" s="344"/>
      <c r="B93" s="344"/>
      <c r="C93" s="344"/>
      <c r="D93" s="344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  <c r="AG93" s="344"/>
      <c r="AH93" s="344"/>
      <c r="AI93" s="344"/>
      <c r="AJ93" s="344"/>
      <c r="AK93" s="344"/>
      <c r="AL93" s="344"/>
      <c r="AM93" s="344"/>
      <c r="AN93" s="344"/>
      <c r="AO93" s="344"/>
      <c r="AP93" s="344"/>
      <c r="AQ93" s="344"/>
      <c r="AR93" s="344"/>
      <c r="AS93" s="344"/>
      <c r="AT93" s="344"/>
      <c r="AU93" s="344"/>
      <c r="AV93" s="344"/>
      <c r="AW93" s="344"/>
      <c r="AX93" s="344"/>
      <c r="AY93" s="344"/>
      <c r="AZ93" s="344"/>
      <c r="BA93" s="344"/>
      <c r="BB93" s="344"/>
      <c r="BC93" s="344"/>
      <c r="BD93" s="344"/>
      <c r="BE93" s="344"/>
    </row>
    <row r="94" spans="1:57" x14ac:dyDescent="0.25">
      <c r="A94" s="344"/>
      <c r="B94" s="344"/>
      <c r="C94" s="344"/>
      <c r="D94" s="344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  <c r="AG94" s="344"/>
      <c r="AH94" s="344"/>
      <c r="AI94" s="344"/>
      <c r="AJ94" s="344"/>
      <c r="AK94" s="344"/>
      <c r="AL94" s="344"/>
      <c r="AM94" s="344"/>
      <c r="AN94" s="344"/>
      <c r="AO94" s="344"/>
      <c r="AP94" s="344"/>
      <c r="AQ94" s="344"/>
      <c r="AR94" s="344"/>
      <c r="AS94" s="344"/>
      <c r="AT94" s="344"/>
      <c r="AU94" s="344"/>
      <c r="AV94" s="344"/>
      <c r="AW94" s="344"/>
      <c r="AX94" s="344"/>
      <c r="AY94" s="344"/>
      <c r="AZ94" s="344"/>
      <c r="BA94" s="344"/>
      <c r="BB94" s="344"/>
      <c r="BC94" s="344"/>
      <c r="BD94" s="344"/>
      <c r="BE94" s="344"/>
    </row>
    <row r="95" spans="1:57" x14ac:dyDescent="0.25">
      <c r="A95" s="344"/>
      <c r="B95" s="344"/>
      <c r="C95" s="344"/>
      <c r="D95" s="344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  <c r="AG95" s="344"/>
      <c r="AH95" s="344"/>
      <c r="AI95" s="344"/>
      <c r="AJ95" s="344"/>
      <c r="AK95" s="344"/>
      <c r="AL95" s="344"/>
      <c r="AM95" s="344"/>
      <c r="AN95" s="344"/>
      <c r="AO95" s="344"/>
      <c r="AP95" s="344"/>
      <c r="AQ95" s="344"/>
      <c r="AR95" s="344"/>
      <c r="AS95" s="344"/>
      <c r="AT95" s="344"/>
      <c r="AU95" s="344"/>
      <c r="AV95" s="344"/>
      <c r="AW95" s="344"/>
      <c r="AX95" s="344"/>
      <c r="AY95" s="344"/>
      <c r="AZ95" s="344"/>
      <c r="BA95" s="344"/>
      <c r="BB95" s="344"/>
      <c r="BC95" s="344"/>
      <c r="BD95" s="344"/>
      <c r="BE95" s="344"/>
    </row>
    <row r="96" spans="1:57" x14ac:dyDescent="0.25">
      <c r="A96" s="344"/>
      <c r="B96" s="344"/>
      <c r="C96" s="344"/>
      <c r="D96" s="344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  <c r="AG96" s="344"/>
      <c r="AH96" s="344"/>
      <c r="AI96" s="344"/>
      <c r="AJ96" s="344"/>
      <c r="AK96" s="344"/>
      <c r="AL96" s="344"/>
      <c r="AM96" s="344"/>
      <c r="AN96" s="344"/>
      <c r="AO96" s="344"/>
      <c r="AP96" s="344"/>
      <c r="AQ96" s="344"/>
      <c r="AR96" s="344"/>
      <c r="AS96" s="344"/>
      <c r="AT96" s="344"/>
      <c r="AU96" s="344"/>
      <c r="AV96" s="344"/>
      <c r="AW96" s="344"/>
      <c r="AX96" s="344"/>
      <c r="AY96" s="344"/>
      <c r="AZ96" s="344"/>
      <c r="BA96" s="344"/>
      <c r="BB96" s="344"/>
      <c r="BC96" s="344"/>
      <c r="BD96" s="344"/>
      <c r="BE96" s="344"/>
    </row>
    <row r="97" spans="1:57" x14ac:dyDescent="0.25">
      <c r="A97" s="344"/>
      <c r="B97" s="344"/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  <c r="AG97" s="344"/>
      <c r="AH97" s="344"/>
      <c r="AI97" s="344"/>
      <c r="AJ97" s="344"/>
      <c r="AK97" s="344"/>
      <c r="AL97" s="344"/>
      <c r="AM97" s="344"/>
      <c r="AN97" s="344"/>
      <c r="AO97" s="344"/>
      <c r="AP97" s="344"/>
      <c r="AQ97" s="344"/>
      <c r="AR97" s="344"/>
      <c r="AS97" s="344"/>
      <c r="AT97" s="344"/>
      <c r="AU97" s="344"/>
      <c r="AV97" s="344"/>
      <c r="AW97" s="344"/>
      <c r="AX97" s="344"/>
      <c r="AY97" s="344"/>
      <c r="AZ97" s="344"/>
      <c r="BA97" s="344"/>
      <c r="BB97" s="344"/>
      <c r="BC97" s="344"/>
      <c r="BD97" s="344"/>
      <c r="BE97" s="344"/>
    </row>
    <row r="98" spans="1:57" x14ac:dyDescent="0.25">
      <c r="A98" s="344"/>
      <c r="B98" s="344"/>
      <c r="C98" s="344"/>
      <c r="D98" s="344"/>
      <c r="E98" s="344"/>
      <c r="F98" s="344"/>
      <c r="G98" s="3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  <c r="X98" s="344"/>
      <c r="Y98" s="344"/>
      <c r="Z98" s="344"/>
      <c r="AA98" s="344"/>
      <c r="AB98" s="344"/>
      <c r="AC98" s="344"/>
      <c r="AD98" s="344"/>
      <c r="AE98" s="344"/>
      <c r="AF98" s="344"/>
      <c r="AG98" s="344"/>
      <c r="AH98" s="344"/>
      <c r="AI98" s="344"/>
      <c r="AJ98" s="344"/>
      <c r="AK98" s="344"/>
      <c r="AL98" s="344"/>
      <c r="AM98" s="344"/>
      <c r="AN98" s="344"/>
      <c r="AO98" s="344"/>
      <c r="AP98" s="344"/>
      <c r="AQ98" s="344"/>
      <c r="AR98" s="344"/>
      <c r="AS98" s="344"/>
      <c r="AT98" s="344"/>
      <c r="AU98" s="344"/>
      <c r="AV98" s="344"/>
      <c r="AW98" s="344"/>
      <c r="AX98" s="344"/>
      <c r="AY98" s="344"/>
      <c r="AZ98" s="344"/>
      <c r="BA98" s="344"/>
      <c r="BB98" s="344"/>
      <c r="BC98" s="344"/>
      <c r="BD98" s="344"/>
      <c r="BE98" s="344"/>
    </row>
    <row r="99" spans="1:57" x14ac:dyDescent="0.25">
      <c r="A99" s="344"/>
      <c r="B99" s="344"/>
      <c r="C99" s="344"/>
      <c r="D99" s="344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  <c r="AG99" s="344"/>
      <c r="AH99" s="344"/>
      <c r="AI99" s="344"/>
      <c r="AJ99" s="344"/>
      <c r="AK99" s="344"/>
      <c r="AL99" s="344"/>
      <c r="AM99" s="344"/>
      <c r="AN99" s="344"/>
      <c r="AO99" s="344"/>
      <c r="AP99" s="344"/>
      <c r="AQ99" s="344"/>
      <c r="AR99" s="344"/>
      <c r="AS99" s="344"/>
      <c r="AT99" s="344"/>
      <c r="AU99" s="344"/>
      <c r="AV99" s="344"/>
      <c r="AW99" s="344"/>
      <c r="AX99" s="344"/>
      <c r="AY99" s="344"/>
      <c r="AZ99" s="344"/>
      <c r="BA99" s="344"/>
      <c r="BB99" s="344"/>
      <c r="BC99" s="344"/>
      <c r="BD99" s="344"/>
      <c r="BE99" s="344"/>
    </row>
    <row r="100" spans="1:57" x14ac:dyDescent="0.25">
      <c r="A100" s="344"/>
      <c r="B100" s="344"/>
      <c r="C100" s="344"/>
      <c r="D100" s="344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  <c r="AG100" s="344"/>
      <c r="AH100" s="344"/>
      <c r="AI100" s="344"/>
      <c r="AJ100" s="344"/>
      <c r="AK100" s="344"/>
      <c r="AL100" s="344"/>
      <c r="AM100" s="344"/>
      <c r="AN100" s="344"/>
      <c r="AO100" s="344"/>
      <c r="AP100" s="344"/>
      <c r="AQ100" s="344"/>
      <c r="AR100" s="344"/>
      <c r="AS100" s="344"/>
      <c r="AT100" s="344"/>
      <c r="AU100" s="344"/>
      <c r="AV100" s="344"/>
      <c r="AW100" s="344"/>
      <c r="AX100" s="344"/>
      <c r="AY100" s="344"/>
      <c r="AZ100" s="344"/>
      <c r="BA100" s="344"/>
      <c r="BB100" s="344"/>
      <c r="BC100" s="344"/>
      <c r="BD100" s="344"/>
      <c r="BE100" s="344"/>
    </row>
    <row r="101" spans="1:57" x14ac:dyDescent="0.25">
      <c r="A101" s="344"/>
      <c r="B101" s="344"/>
      <c r="C101" s="344"/>
      <c r="D101" s="344"/>
      <c r="E101" s="344"/>
      <c r="F101" s="344"/>
      <c r="G101" s="344"/>
      <c r="H101" s="344"/>
      <c r="I101" s="344"/>
      <c r="J101" s="344"/>
      <c r="K101" s="344"/>
      <c r="L101" s="344"/>
      <c r="M101" s="344"/>
      <c r="N101" s="344"/>
      <c r="O101" s="344"/>
      <c r="P101" s="344"/>
      <c r="Q101" s="344"/>
      <c r="R101" s="344"/>
      <c r="S101" s="344"/>
      <c r="T101" s="344"/>
      <c r="U101" s="344"/>
      <c r="V101" s="344"/>
      <c r="W101" s="344"/>
      <c r="X101" s="344"/>
      <c r="Y101" s="344"/>
      <c r="Z101" s="344"/>
      <c r="AA101" s="344"/>
      <c r="AB101" s="344"/>
      <c r="AC101" s="344"/>
      <c r="AD101" s="344"/>
      <c r="AE101" s="344"/>
      <c r="AF101" s="344"/>
      <c r="AG101" s="344"/>
      <c r="AH101" s="344"/>
      <c r="AI101" s="344"/>
      <c r="AJ101" s="344"/>
      <c r="AK101" s="344"/>
      <c r="AL101" s="344"/>
      <c r="AM101" s="344"/>
      <c r="AN101" s="344"/>
      <c r="AO101" s="344"/>
      <c r="AP101" s="344"/>
      <c r="AQ101" s="344"/>
      <c r="AR101" s="344"/>
      <c r="AS101" s="344"/>
      <c r="AT101" s="344"/>
      <c r="AU101" s="344"/>
      <c r="AV101" s="344"/>
      <c r="AW101" s="344"/>
      <c r="AX101" s="344"/>
      <c r="AY101" s="344"/>
      <c r="AZ101" s="344"/>
      <c r="BA101" s="344"/>
      <c r="BB101" s="344"/>
      <c r="BC101" s="344"/>
      <c r="BD101" s="344"/>
      <c r="BE101" s="344"/>
    </row>
    <row r="102" spans="1:57" x14ac:dyDescent="0.25">
      <c r="A102" s="344"/>
      <c r="B102" s="344"/>
      <c r="C102" s="344"/>
      <c r="D102" s="344"/>
      <c r="E102" s="344"/>
      <c r="F102" s="344"/>
      <c r="G102" s="344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  <c r="X102" s="344"/>
      <c r="Y102" s="344"/>
      <c r="Z102" s="344"/>
      <c r="AA102" s="344"/>
      <c r="AB102" s="344"/>
      <c r="AC102" s="344"/>
      <c r="AD102" s="344"/>
      <c r="AE102" s="344"/>
      <c r="AF102" s="344"/>
      <c r="AG102" s="344"/>
      <c r="AH102" s="344"/>
      <c r="AI102" s="344"/>
      <c r="AJ102" s="344"/>
      <c r="AK102" s="344"/>
      <c r="AL102" s="344"/>
      <c r="AM102" s="344"/>
      <c r="AN102" s="344"/>
      <c r="AO102" s="344"/>
      <c r="AP102" s="344"/>
      <c r="AQ102" s="344"/>
      <c r="AR102" s="344"/>
      <c r="AS102" s="344"/>
      <c r="AT102" s="344"/>
      <c r="AU102" s="344"/>
      <c r="AV102" s="344"/>
      <c r="AW102" s="344"/>
      <c r="AX102" s="344"/>
      <c r="AY102" s="344"/>
      <c r="AZ102" s="344"/>
      <c r="BA102" s="344"/>
      <c r="BB102" s="344"/>
      <c r="BC102" s="344"/>
      <c r="BD102" s="344"/>
      <c r="BE102" s="344"/>
    </row>
    <row r="103" spans="1:57" x14ac:dyDescent="0.25">
      <c r="A103" s="344"/>
      <c r="B103" s="344"/>
      <c r="C103" s="344"/>
      <c r="D103" s="344"/>
      <c r="E103" s="344"/>
      <c r="F103" s="344"/>
      <c r="G103" s="344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  <c r="X103" s="344"/>
      <c r="Y103" s="344"/>
      <c r="Z103" s="344"/>
      <c r="AA103" s="344"/>
      <c r="AB103" s="344"/>
      <c r="AC103" s="344"/>
      <c r="AD103" s="344"/>
      <c r="AE103" s="344"/>
      <c r="AF103" s="344"/>
      <c r="AG103" s="344"/>
      <c r="AH103" s="344"/>
      <c r="AI103" s="344"/>
      <c r="AJ103" s="344"/>
      <c r="AK103" s="344"/>
      <c r="AL103" s="344"/>
      <c r="AM103" s="344"/>
      <c r="AN103" s="344"/>
      <c r="AO103" s="344"/>
      <c r="AP103" s="344"/>
      <c r="AQ103" s="344"/>
      <c r="AR103" s="344"/>
      <c r="AS103" s="344"/>
      <c r="AT103" s="344"/>
      <c r="AU103" s="344"/>
      <c r="AV103" s="344"/>
      <c r="AW103" s="344"/>
      <c r="AX103" s="344"/>
      <c r="AY103" s="344"/>
      <c r="AZ103" s="344"/>
      <c r="BA103" s="344"/>
      <c r="BB103" s="344"/>
      <c r="BC103" s="344"/>
      <c r="BD103" s="344"/>
      <c r="BE103" s="344"/>
    </row>
    <row r="104" spans="1:57" x14ac:dyDescent="0.25">
      <c r="A104" s="344"/>
      <c r="B104" s="344"/>
      <c r="C104" s="344"/>
      <c r="D104" s="344"/>
      <c r="E104" s="344"/>
      <c r="F104" s="344"/>
      <c r="G104" s="344"/>
      <c r="H104" s="344"/>
      <c r="I104" s="344"/>
      <c r="J104" s="344"/>
      <c r="K104" s="344"/>
      <c r="L104" s="344"/>
      <c r="M104" s="344"/>
      <c r="N104" s="344"/>
      <c r="O104" s="344"/>
      <c r="P104" s="344"/>
      <c r="Q104" s="344"/>
      <c r="R104" s="344"/>
      <c r="S104" s="344"/>
      <c r="T104" s="344"/>
      <c r="U104" s="344"/>
      <c r="V104" s="344"/>
      <c r="W104" s="344"/>
      <c r="X104" s="344"/>
      <c r="Y104" s="344"/>
      <c r="Z104" s="344"/>
      <c r="AA104" s="344"/>
      <c r="AB104" s="344"/>
      <c r="AC104" s="344"/>
      <c r="AD104" s="344"/>
      <c r="AE104" s="344"/>
      <c r="AF104" s="344"/>
      <c r="AG104" s="344"/>
      <c r="AH104" s="344"/>
      <c r="AI104" s="344"/>
      <c r="AJ104" s="344"/>
      <c r="AK104" s="344"/>
      <c r="AL104" s="344"/>
      <c r="AM104" s="344"/>
      <c r="AN104" s="344"/>
      <c r="AO104" s="344"/>
      <c r="AP104" s="344"/>
      <c r="AQ104" s="344"/>
      <c r="AR104" s="344"/>
      <c r="AS104" s="344"/>
      <c r="AT104" s="344"/>
      <c r="AU104" s="344"/>
      <c r="AV104" s="344"/>
      <c r="AW104" s="344"/>
      <c r="AX104" s="344"/>
      <c r="AY104" s="344"/>
      <c r="AZ104" s="344"/>
      <c r="BA104" s="344"/>
      <c r="BB104" s="344"/>
      <c r="BC104" s="344"/>
      <c r="BD104" s="344"/>
      <c r="BE104" s="344"/>
    </row>
    <row r="105" spans="1:57" x14ac:dyDescent="0.25">
      <c r="A105" s="344"/>
      <c r="B105" s="344"/>
      <c r="C105" s="344"/>
      <c r="D105" s="344"/>
      <c r="E105" s="344"/>
      <c r="F105" s="344"/>
      <c r="G105" s="344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  <c r="X105" s="344"/>
      <c r="Y105" s="344"/>
      <c r="Z105" s="344"/>
      <c r="AA105" s="344"/>
      <c r="AB105" s="344"/>
      <c r="AC105" s="344"/>
      <c r="AD105" s="344"/>
      <c r="AE105" s="344"/>
      <c r="AF105" s="344"/>
      <c r="AG105" s="344"/>
      <c r="AH105" s="344"/>
      <c r="AI105" s="344"/>
      <c r="AJ105" s="344"/>
      <c r="AK105" s="344"/>
      <c r="AL105" s="344"/>
      <c r="AM105" s="344"/>
      <c r="AN105" s="344"/>
      <c r="AO105" s="344"/>
      <c r="AP105" s="344"/>
      <c r="AQ105" s="344"/>
      <c r="AR105" s="344"/>
      <c r="AS105" s="344"/>
      <c r="AT105" s="344"/>
      <c r="AU105" s="344"/>
      <c r="AV105" s="344"/>
      <c r="AW105" s="344"/>
      <c r="AX105" s="344"/>
      <c r="AY105" s="344"/>
      <c r="AZ105" s="344"/>
      <c r="BA105" s="344"/>
      <c r="BB105" s="344"/>
      <c r="BC105" s="344"/>
      <c r="BD105" s="344"/>
      <c r="BE105" s="344"/>
    </row>
    <row r="106" spans="1:57" x14ac:dyDescent="0.25">
      <c r="A106" s="344"/>
      <c r="B106" s="344"/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44"/>
      <c r="AB106" s="344"/>
      <c r="AC106" s="344"/>
      <c r="AD106" s="344"/>
      <c r="AE106" s="344"/>
      <c r="AF106" s="344"/>
      <c r="AG106" s="344"/>
      <c r="AH106" s="344"/>
      <c r="AI106" s="344"/>
      <c r="AJ106" s="344"/>
      <c r="AK106" s="344"/>
      <c r="AL106" s="344"/>
      <c r="AM106" s="344"/>
      <c r="AN106" s="344"/>
      <c r="AO106" s="344"/>
      <c r="AP106" s="344"/>
      <c r="AQ106" s="344"/>
      <c r="AR106" s="344"/>
      <c r="AS106" s="344"/>
      <c r="AT106" s="344"/>
      <c r="AU106" s="344"/>
      <c r="AV106" s="344"/>
      <c r="AW106" s="344"/>
      <c r="AX106" s="344"/>
      <c r="AY106" s="344"/>
      <c r="AZ106" s="344"/>
      <c r="BA106" s="344"/>
      <c r="BB106" s="344"/>
      <c r="BC106" s="344"/>
      <c r="BD106" s="344"/>
      <c r="BE106" s="344"/>
    </row>
    <row r="107" spans="1:57" x14ac:dyDescent="0.25">
      <c r="A107" s="344"/>
      <c r="B107" s="344"/>
      <c r="C107" s="344"/>
      <c r="D107" s="344"/>
      <c r="E107" s="344"/>
      <c r="F107" s="344"/>
      <c r="G107" s="344"/>
      <c r="H107" s="344"/>
      <c r="I107" s="344"/>
      <c r="J107" s="344"/>
      <c r="K107" s="344"/>
      <c r="L107" s="344"/>
      <c r="M107" s="344"/>
      <c r="N107" s="344"/>
      <c r="O107" s="344"/>
      <c r="P107" s="344"/>
      <c r="Q107" s="344"/>
      <c r="R107" s="344"/>
      <c r="S107" s="344"/>
      <c r="T107" s="344"/>
      <c r="U107" s="344"/>
      <c r="V107" s="344"/>
      <c r="W107" s="344"/>
      <c r="X107" s="344"/>
      <c r="Y107" s="344"/>
      <c r="Z107" s="344"/>
      <c r="AA107" s="344"/>
      <c r="AB107" s="344"/>
      <c r="AC107" s="344"/>
      <c r="AD107" s="344"/>
      <c r="AE107" s="344"/>
      <c r="AF107" s="344"/>
      <c r="AG107" s="344"/>
      <c r="AH107" s="344"/>
      <c r="AI107" s="344"/>
      <c r="AJ107" s="344"/>
      <c r="AK107" s="344"/>
      <c r="AL107" s="344"/>
      <c r="AM107" s="344"/>
      <c r="AN107" s="344"/>
      <c r="AO107" s="344"/>
      <c r="AP107" s="344"/>
      <c r="AQ107" s="344"/>
      <c r="AR107" s="344"/>
      <c r="AS107" s="344"/>
      <c r="AT107" s="344"/>
      <c r="AU107" s="344"/>
      <c r="AV107" s="344"/>
      <c r="AW107" s="344"/>
      <c r="AX107" s="344"/>
      <c r="AY107" s="344"/>
      <c r="AZ107" s="344"/>
      <c r="BA107" s="344"/>
      <c r="BB107" s="344"/>
      <c r="BC107" s="344"/>
      <c r="BD107" s="344"/>
      <c r="BE107" s="344"/>
    </row>
    <row r="108" spans="1:57" x14ac:dyDescent="0.25">
      <c r="A108" s="344"/>
      <c r="B108" s="344"/>
      <c r="C108" s="344"/>
      <c r="D108" s="344"/>
      <c r="E108" s="344"/>
      <c r="F108" s="344"/>
      <c r="G108" s="344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  <c r="V108" s="344"/>
      <c r="W108" s="344"/>
      <c r="X108" s="344"/>
      <c r="Y108" s="344"/>
      <c r="Z108" s="344"/>
      <c r="AA108" s="344"/>
      <c r="AB108" s="344"/>
      <c r="AC108" s="344"/>
      <c r="AD108" s="344"/>
      <c r="AE108" s="344"/>
      <c r="AF108" s="344"/>
      <c r="AG108" s="344"/>
      <c r="AH108" s="344"/>
      <c r="AI108" s="344"/>
      <c r="AJ108" s="344"/>
      <c r="AK108" s="344"/>
      <c r="AL108" s="344"/>
      <c r="AM108" s="344"/>
      <c r="AN108" s="344"/>
      <c r="AO108" s="344"/>
      <c r="AP108" s="344"/>
      <c r="AQ108" s="344"/>
      <c r="AR108" s="344"/>
      <c r="AS108" s="344"/>
      <c r="AT108" s="344"/>
      <c r="AU108" s="344"/>
      <c r="AV108" s="344"/>
      <c r="AW108" s="344"/>
      <c r="AX108" s="344"/>
      <c r="AY108" s="344"/>
      <c r="AZ108" s="344"/>
      <c r="BA108" s="344"/>
      <c r="BB108" s="344"/>
      <c r="BC108" s="344"/>
      <c r="BD108" s="344"/>
      <c r="BE108" s="344"/>
    </row>
    <row r="109" spans="1:57" x14ac:dyDescent="0.25">
      <c r="A109" s="344"/>
      <c r="B109" s="344"/>
      <c r="C109" s="344"/>
      <c r="D109" s="344"/>
      <c r="E109" s="344"/>
      <c r="F109" s="344"/>
      <c r="G109" s="344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  <c r="U109" s="344"/>
      <c r="V109" s="344"/>
      <c r="W109" s="344"/>
      <c r="X109" s="344"/>
      <c r="Y109" s="344"/>
      <c r="Z109" s="344"/>
      <c r="AA109" s="344"/>
      <c r="AB109" s="344"/>
      <c r="AC109" s="344"/>
      <c r="AD109" s="344"/>
      <c r="AE109" s="344"/>
      <c r="AF109" s="344"/>
      <c r="AG109" s="344"/>
      <c r="AH109" s="344"/>
      <c r="AI109" s="344"/>
      <c r="AJ109" s="344"/>
      <c r="AK109" s="344"/>
      <c r="AL109" s="344"/>
      <c r="AM109" s="344"/>
      <c r="AN109" s="344"/>
      <c r="AO109" s="344"/>
      <c r="AP109" s="344"/>
      <c r="AQ109" s="344"/>
      <c r="AR109" s="344"/>
      <c r="AS109" s="344"/>
      <c r="AT109" s="344"/>
      <c r="AU109" s="344"/>
      <c r="AV109" s="344"/>
      <c r="AW109" s="344"/>
      <c r="AX109" s="344"/>
      <c r="AY109" s="344"/>
      <c r="AZ109" s="344"/>
      <c r="BA109" s="344"/>
      <c r="BB109" s="344"/>
      <c r="BC109" s="344"/>
      <c r="BD109" s="344"/>
      <c r="BE109" s="344"/>
    </row>
    <row r="110" spans="1:57" x14ac:dyDescent="0.25">
      <c r="A110" s="344"/>
      <c r="B110" s="344"/>
      <c r="C110" s="344"/>
      <c r="D110" s="344"/>
      <c r="E110" s="344"/>
      <c r="F110" s="344"/>
      <c r="G110" s="344"/>
      <c r="H110" s="344"/>
      <c r="I110" s="344"/>
      <c r="J110" s="344"/>
      <c r="K110" s="344"/>
      <c r="L110" s="344"/>
      <c r="M110" s="344"/>
      <c r="N110" s="344"/>
      <c r="O110" s="344"/>
      <c r="P110" s="344"/>
      <c r="Q110" s="344"/>
      <c r="R110" s="344"/>
      <c r="S110" s="344"/>
      <c r="T110" s="344"/>
      <c r="U110" s="344"/>
      <c r="V110" s="344"/>
      <c r="W110" s="344"/>
      <c r="X110" s="344"/>
      <c r="Y110" s="344"/>
      <c r="Z110" s="344"/>
      <c r="AA110" s="344"/>
      <c r="AB110" s="344"/>
      <c r="AC110" s="344"/>
      <c r="AD110" s="344"/>
      <c r="AE110" s="344"/>
      <c r="AF110" s="344"/>
      <c r="AG110" s="344"/>
      <c r="AH110" s="344"/>
      <c r="AI110" s="344"/>
      <c r="AJ110" s="344"/>
      <c r="AK110" s="344"/>
      <c r="AL110" s="344"/>
      <c r="AM110" s="344"/>
      <c r="AN110" s="344"/>
      <c r="AO110" s="344"/>
      <c r="AP110" s="344"/>
      <c r="AQ110" s="344"/>
      <c r="AR110" s="344"/>
      <c r="AS110" s="344"/>
      <c r="AT110" s="344"/>
      <c r="AU110" s="344"/>
      <c r="AV110" s="344"/>
      <c r="AW110" s="344"/>
      <c r="AX110" s="344"/>
      <c r="AY110" s="344"/>
      <c r="AZ110" s="344"/>
      <c r="BA110" s="344"/>
      <c r="BB110" s="344"/>
      <c r="BC110" s="344"/>
      <c r="BD110" s="344"/>
      <c r="BE110" s="344"/>
    </row>
    <row r="111" spans="1:57" x14ac:dyDescent="0.25">
      <c r="A111" s="344"/>
      <c r="B111" s="344"/>
      <c r="C111" s="344"/>
      <c r="D111" s="344"/>
      <c r="E111" s="344"/>
      <c r="F111" s="344"/>
      <c r="G111" s="344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  <c r="V111" s="344"/>
      <c r="W111" s="344"/>
      <c r="X111" s="344"/>
      <c r="Y111" s="344"/>
      <c r="Z111" s="344"/>
      <c r="AA111" s="344"/>
      <c r="AB111" s="344"/>
      <c r="AC111" s="344"/>
      <c r="AD111" s="344"/>
      <c r="AE111" s="344"/>
      <c r="AF111" s="344"/>
      <c r="AG111" s="344"/>
      <c r="AH111" s="344"/>
      <c r="AI111" s="344"/>
      <c r="AJ111" s="344"/>
      <c r="AK111" s="344"/>
      <c r="AL111" s="344"/>
      <c r="AM111" s="344"/>
      <c r="AN111" s="344"/>
      <c r="AO111" s="344"/>
      <c r="AP111" s="344"/>
      <c r="AQ111" s="344"/>
      <c r="AR111" s="344"/>
      <c r="AS111" s="344"/>
      <c r="AT111" s="344"/>
      <c r="AU111" s="344"/>
      <c r="AV111" s="344"/>
      <c r="AW111" s="344"/>
      <c r="AX111" s="344"/>
      <c r="AY111" s="344"/>
      <c r="AZ111" s="344"/>
      <c r="BA111" s="344"/>
      <c r="BB111" s="344"/>
      <c r="BC111" s="344"/>
      <c r="BD111" s="344"/>
      <c r="BE111" s="344"/>
    </row>
    <row r="112" spans="1:57" x14ac:dyDescent="0.25">
      <c r="A112" s="344"/>
      <c r="B112" s="344"/>
      <c r="C112" s="344"/>
      <c r="D112" s="344"/>
      <c r="E112" s="344"/>
      <c r="F112" s="344"/>
      <c r="G112" s="344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  <c r="U112" s="344"/>
      <c r="V112" s="344"/>
      <c r="W112" s="344"/>
      <c r="X112" s="344"/>
      <c r="Y112" s="344"/>
      <c r="Z112" s="344"/>
      <c r="AA112" s="344"/>
      <c r="AB112" s="344"/>
      <c r="AC112" s="344"/>
      <c r="AD112" s="344"/>
      <c r="AE112" s="344"/>
      <c r="AF112" s="344"/>
      <c r="AG112" s="344"/>
      <c r="AH112" s="344"/>
      <c r="AI112" s="344"/>
      <c r="AJ112" s="344"/>
      <c r="AK112" s="344"/>
      <c r="AL112" s="344"/>
      <c r="AM112" s="344"/>
      <c r="AN112" s="344"/>
      <c r="AO112" s="344"/>
      <c r="AP112" s="344"/>
      <c r="AQ112" s="344"/>
      <c r="AR112" s="344"/>
      <c r="AS112" s="344"/>
      <c r="AT112" s="344"/>
      <c r="AU112" s="344"/>
      <c r="AV112" s="344"/>
      <c r="AW112" s="344"/>
      <c r="AX112" s="344"/>
      <c r="AY112" s="344"/>
      <c r="AZ112" s="344"/>
      <c r="BA112" s="344"/>
      <c r="BB112" s="344"/>
      <c r="BC112" s="344"/>
      <c r="BD112" s="344"/>
      <c r="BE112" s="344"/>
    </row>
    <row r="113" spans="1:57" x14ac:dyDescent="0.25">
      <c r="A113" s="344"/>
      <c r="B113" s="344"/>
      <c r="C113" s="344"/>
      <c r="D113" s="344"/>
      <c r="E113" s="344"/>
      <c r="F113" s="344"/>
      <c r="G113" s="344"/>
      <c r="H113" s="344"/>
      <c r="I113" s="344"/>
      <c r="J113" s="344"/>
      <c r="K113" s="344"/>
      <c r="L113" s="344"/>
      <c r="M113" s="344"/>
      <c r="N113" s="344"/>
      <c r="O113" s="344"/>
      <c r="P113" s="344"/>
      <c r="Q113" s="344"/>
      <c r="R113" s="344"/>
      <c r="S113" s="344"/>
      <c r="T113" s="344"/>
      <c r="U113" s="344"/>
      <c r="V113" s="344"/>
      <c r="W113" s="344"/>
      <c r="X113" s="344"/>
      <c r="Y113" s="344"/>
      <c r="Z113" s="344"/>
      <c r="AA113" s="344"/>
      <c r="AB113" s="344"/>
      <c r="AC113" s="344"/>
      <c r="AD113" s="344"/>
      <c r="AE113" s="344"/>
      <c r="AF113" s="344"/>
      <c r="AG113" s="344"/>
      <c r="AH113" s="344"/>
      <c r="AI113" s="344"/>
      <c r="AJ113" s="344"/>
      <c r="AK113" s="344"/>
      <c r="AL113" s="344"/>
      <c r="AM113" s="344"/>
      <c r="AN113" s="344"/>
      <c r="AO113" s="344"/>
      <c r="AP113" s="344"/>
      <c r="AQ113" s="344"/>
      <c r="AR113" s="344"/>
      <c r="AS113" s="344"/>
      <c r="AT113" s="344"/>
      <c r="AU113" s="344"/>
      <c r="AV113" s="344"/>
      <c r="AW113" s="344"/>
      <c r="AX113" s="344"/>
      <c r="AY113" s="344"/>
      <c r="AZ113" s="344"/>
      <c r="BA113" s="344"/>
      <c r="BB113" s="344"/>
      <c r="BC113" s="344"/>
      <c r="BD113" s="344"/>
      <c r="BE113" s="344"/>
    </row>
    <row r="114" spans="1:57" x14ac:dyDescent="0.25">
      <c r="A114" s="344"/>
      <c r="B114" s="344"/>
      <c r="C114" s="344"/>
      <c r="D114" s="344"/>
      <c r="E114" s="344"/>
      <c r="F114" s="344"/>
      <c r="G114" s="344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344"/>
      <c r="W114" s="344"/>
      <c r="X114" s="344"/>
      <c r="Y114" s="344"/>
      <c r="Z114" s="344"/>
      <c r="AA114" s="344"/>
      <c r="AB114" s="344"/>
      <c r="AC114" s="344"/>
      <c r="AD114" s="344"/>
      <c r="AE114" s="344"/>
      <c r="AF114" s="344"/>
      <c r="AG114" s="344"/>
      <c r="AH114" s="344"/>
      <c r="AI114" s="344"/>
      <c r="AJ114" s="344"/>
      <c r="AK114" s="344"/>
      <c r="AL114" s="344"/>
      <c r="AM114" s="344"/>
      <c r="AN114" s="344"/>
      <c r="AO114" s="344"/>
      <c r="AP114" s="344"/>
      <c r="AQ114" s="344"/>
      <c r="AR114" s="344"/>
      <c r="AS114" s="344"/>
      <c r="AT114" s="344"/>
      <c r="AU114" s="344"/>
      <c r="AV114" s="344"/>
      <c r="AW114" s="344"/>
      <c r="AX114" s="344"/>
      <c r="AY114" s="344"/>
      <c r="AZ114" s="344"/>
      <c r="BA114" s="344"/>
      <c r="BB114" s="344"/>
      <c r="BC114" s="344"/>
      <c r="BD114" s="344"/>
      <c r="BE114" s="344"/>
    </row>
    <row r="115" spans="1:57" x14ac:dyDescent="0.25">
      <c r="A115" s="344"/>
      <c r="B115" s="344"/>
      <c r="C115" s="344"/>
      <c r="D115" s="344"/>
      <c r="E115" s="344"/>
      <c r="F115" s="344"/>
      <c r="G115" s="344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  <c r="U115" s="344"/>
      <c r="V115" s="344"/>
      <c r="W115" s="344"/>
      <c r="X115" s="344"/>
      <c r="Y115" s="344"/>
      <c r="Z115" s="344"/>
      <c r="AA115" s="344"/>
      <c r="AB115" s="344"/>
      <c r="AC115" s="344"/>
      <c r="AD115" s="344"/>
      <c r="AE115" s="344"/>
      <c r="AF115" s="344"/>
      <c r="AG115" s="344"/>
      <c r="AH115" s="344"/>
      <c r="AI115" s="344"/>
      <c r="AJ115" s="344"/>
      <c r="AK115" s="344"/>
      <c r="AL115" s="344"/>
      <c r="AM115" s="344"/>
      <c r="AN115" s="344"/>
      <c r="AO115" s="344"/>
      <c r="AP115" s="344"/>
      <c r="AQ115" s="344"/>
      <c r="AR115" s="344"/>
      <c r="AS115" s="344"/>
      <c r="AT115" s="344"/>
      <c r="AU115" s="344"/>
      <c r="AV115" s="344"/>
      <c r="AW115" s="344"/>
      <c r="AX115" s="344"/>
      <c r="AY115" s="344"/>
      <c r="AZ115" s="344"/>
      <c r="BA115" s="344"/>
      <c r="BB115" s="344"/>
      <c r="BC115" s="344"/>
      <c r="BD115" s="344"/>
      <c r="BE115" s="344"/>
    </row>
    <row r="116" spans="1:57" x14ac:dyDescent="0.25">
      <c r="A116" s="344"/>
      <c r="B116" s="344"/>
      <c r="C116" s="344"/>
      <c r="D116" s="344"/>
      <c r="E116" s="344"/>
      <c r="F116" s="344"/>
      <c r="G116" s="344"/>
      <c r="H116" s="344"/>
      <c r="I116" s="344"/>
      <c r="J116" s="344"/>
      <c r="K116" s="344"/>
      <c r="L116" s="344"/>
      <c r="M116" s="344"/>
      <c r="N116" s="344"/>
      <c r="O116" s="344"/>
      <c r="P116" s="344"/>
      <c r="Q116" s="344"/>
      <c r="R116" s="344"/>
      <c r="S116" s="344"/>
      <c r="T116" s="344"/>
      <c r="U116" s="344"/>
      <c r="V116" s="344"/>
      <c r="W116" s="344"/>
      <c r="X116" s="344"/>
      <c r="Y116" s="344"/>
      <c r="Z116" s="344"/>
      <c r="AA116" s="344"/>
      <c r="AB116" s="344"/>
      <c r="AC116" s="344"/>
      <c r="AD116" s="344"/>
      <c r="AE116" s="344"/>
      <c r="AF116" s="344"/>
      <c r="AG116" s="344"/>
      <c r="AH116" s="344"/>
      <c r="AI116" s="344"/>
      <c r="AJ116" s="344"/>
      <c r="AK116" s="344"/>
      <c r="AL116" s="344"/>
      <c r="AM116" s="344"/>
      <c r="AN116" s="344"/>
      <c r="AO116" s="344"/>
      <c r="AP116" s="344"/>
      <c r="AQ116" s="344"/>
      <c r="AR116" s="344"/>
      <c r="AS116" s="344"/>
      <c r="AT116" s="344"/>
      <c r="AU116" s="344"/>
      <c r="AV116" s="344"/>
      <c r="AW116" s="344"/>
      <c r="AX116" s="344"/>
      <c r="AY116" s="344"/>
      <c r="AZ116" s="344"/>
      <c r="BA116" s="344"/>
      <c r="BB116" s="344"/>
      <c r="BC116" s="344"/>
      <c r="BD116" s="344"/>
      <c r="BE116" s="344"/>
    </row>
    <row r="117" spans="1:57" x14ac:dyDescent="0.25">
      <c r="A117" s="344"/>
      <c r="B117" s="344"/>
      <c r="C117" s="344"/>
      <c r="D117" s="344"/>
      <c r="E117" s="344"/>
      <c r="F117" s="344"/>
      <c r="G117" s="344"/>
      <c r="H117" s="344"/>
      <c r="I117" s="344"/>
      <c r="J117" s="344"/>
      <c r="K117" s="344"/>
      <c r="L117" s="344"/>
      <c r="M117" s="344"/>
      <c r="N117" s="344"/>
      <c r="O117" s="344"/>
      <c r="P117" s="344"/>
      <c r="Q117" s="344"/>
      <c r="R117" s="344"/>
      <c r="S117" s="344"/>
      <c r="T117" s="344"/>
      <c r="U117" s="344"/>
      <c r="V117" s="344"/>
      <c r="W117" s="344"/>
      <c r="X117" s="344"/>
      <c r="Y117" s="344"/>
      <c r="Z117" s="344"/>
      <c r="AA117" s="344"/>
      <c r="AB117" s="344"/>
      <c r="AC117" s="344"/>
      <c r="AD117" s="344"/>
      <c r="AE117" s="344"/>
      <c r="AF117" s="344"/>
      <c r="AG117" s="344"/>
      <c r="AH117" s="344"/>
      <c r="AI117" s="344"/>
      <c r="AJ117" s="344"/>
      <c r="AK117" s="344"/>
      <c r="AL117" s="344"/>
      <c r="AM117" s="344"/>
      <c r="AN117" s="344"/>
      <c r="AO117" s="344"/>
      <c r="AP117" s="344"/>
      <c r="AQ117" s="344"/>
      <c r="AR117" s="344"/>
      <c r="AS117" s="344"/>
      <c r="AT117" s="344"/>
      <c r="AU117" s="344"/>
      <c r="AV117" s="344"/>
      <c r="AW117" s="344"/>
      <c r="AX117" s="344"/>
      <c r="AY117" s="344"/>
      <c r="AZ117" s="344"/>
      <c r="BA117" s="344"/>
      <c r="BB117" s="344"/>
      <c r="BC117" s="344"/>
      <c r="BD117" s="344"/>
      <c r="BE117" s="344"/>
    </row>
    <row r="118" spans="1:57" x14ac:dyDescent="0.25">
      <c r="A118" s="344"/>
      <c r="B118" s="344"/>
      <c r="C118" s="344"/>
      <c r="D118" s="344"/>
      <c r="E118" s="344"/>
      <c r="F118" s="344"/>
      <c r="G118" s="344"/>
      <c r="H118" s="344"/>
      <c r="I118" s="344"/>
      <c r="J118" s="344"/>
      <c r="K118" s="344"/>
      <c r="L118" s="344"/>
      <c r="M118" s="344"/>
      <c r="N118" s="344"/>
      <c r="O118" s="344"/>
      <c r="P118" s="344"/>
      <c r="Q118" s="344"/>
      <c r="R118" s="344"/>
      <c r="S118" s="344"/>
      <c r="T118" s="344"/>
      <c r="U118" s="344"/>
      <c r="V118" s="344"/>
      <c r="W118" s="344"/>
      <c r="X118" s="344"/>
      <c r="Y118" s="344"/>
      <c r="Z118" s="344"/>
      <c r="AA118" s="344"/>
      <c r="AB118" s="344"/>
      <c r="AC118" s="344"/>
      <c r="AD118" s="344"/>
      <c r="AE118" s="344"/>
      <c r="AF118" s="344"/>
      <c r="AG118" s="344"/>
      <c r="AH118" s="344"/>
      <c r="AI118" s="344"/>
      <c r="AJ118" s="344"/>
      <c r="AK118" s="344"/>
      <c r="AL118" s="344"/>
      <c r="AM118" s="344"/>
      <c r="AN118" s="344"/>
      <c r="AO118" s="344"/>
      <c r="AP118" s="344"/>
      <c r="AQ118" s="344"/>
      <c r="AR118" s="344"/>
      <c r="AS118" s="344"/>
      <c r="AT118" s="344"/>
      <c r="AU118" s="344"/>
      <c r="AV118" s="344"/>
      <c r="AW118" s="344"/>
      <c r="AX118" s="344"/>
      <c r="AY118" s="344"/>
      <c r="AZ118" s="344"/>
      <c r="BA118" s="344"/>
      <c r="BB118" s="344"/>
      <c r="BC118" s="344"/>
      <c r="BD118" s="344"/>
      <c r="BE118" s="344"/>
    </row>
    <row r="119" spans="1:57" x14ac:dyDescent="0.25">
      <c r="A119" s="344"/>
      <c r="B119" s="344"/>
      <c r="C119" s="344"/>
      <c r="D119" s="344"/>
      <c r="E119" s="344"/>
      <c r="F119" s="344"/>
      <c r="G119" s="344"/>
      <c r="H119" s="344"/>
      <c r="I119" s="344"/>
      <c r="J119" s="344"/>
      <c r="K119" s="344"/>
      <c r="L119" s="344"/>
      <c r="M119" s="344"/>
      <c r="N119" s="344"/>
      <c r="O119" s="344"/>
      <c r="P119" s="344"/>
      <c r="Q119" s="344"/>
      <c r="R119" s="344"/>
      <c r="S119" s="344"/>
      <c r="T119" s="344"/>
      <c r="U119" s="344"/>
      <c r="V119" s="344"/>
      <c r="W119" s="344"/>
      <c r="X119" s="344"/>
      <c r="Y119" s="344"/>
      <c r="Z119" s="344"/>
      <c r="AA119" s="344"/>
      <c r="AB119" s="344"/>
      <c r="AC119" s="344"/>
      <c r="AD119" s="344"/>
      <c r="AE119" s="344"/>
      <c r="AF119" s="344"/>
      <c r="AG119" s="344"/>
      <c r="AH119" s="344"/>
      <c r="AI119" s="344"/>
      <c r="AJ119" s="344"/>
      <c r="AK119" s="344"/>
      <c r="AL119" s="344"/>
      <c r="AM119" s="344"/>
      <c r="AN119" s="344"/>
      <c r="AO119" s="344"/>
      <c r="AP119" s="344"/>
      <c r="AQ119" s="344"/>
      <c r="AR119" s="344"/>
      <c r="AS119" s="344"/>
      <c r="AT119" s="344"/>
      <c r="AU119" s="344"/>
      <c r="AV119" s="344"/>
      <c r="AW119" s="344"/>
      <c r="AX119" s="344"/>
      <c r="AY119" s="344"/>
      <c r="AZ119" s="344"/>
      <c r="BA119" s="344"/>
      <c r="BB119" s="344"/>
      <c r="BC119" s="344"/>
      <c r="BD119" s="344"/>
      <c r="BE119" s="344"/>
    </row>
    <row r="120" spans="1:57" x14ac:dyDescent="0.25">
      <c r="A120" s="344"/>
      <c r="B120" s="344"/>
      <c r="C120" s="344"/>
      <c r="D120" s="344"/>
      <c r="E120" s="344"/>
      <c r="F120" s="344"/>
      <c r="G120" s="344"/>
      <c r="H120" s="344"/>
      <c r="I120" s="344"/>
      <c r="J120" s="344"/>
      <c r="K120" s="344"/>
      <c r="L120" s="344"/>
      <c r="M120" s="344"/>
      <c r="N120" s="344"/>
      <c r="O120" s="344"/>
      <c r="P120" s="344"/>
      <c r="Q120" s="344"/>
      <c r="R120" s="344"/>
      <c r="S120" s="344"/>
      <c r="T120" s="344"/>
      <c r="U120" s="344"/>
      <c r="V120" s="344"/>
      <c r="W120" s="344"/>
      <c r="X120" s="344"/>
      <c r="Y120" s="344"/>
      <c r="Z120" s="344"/>
      <c r="AA120" s="344"/>
      <c r="AB120" s="344"/>
      <c r="AC120" s="344"/>
      <c r="AD120" s="344"/>
      <c r="AE120" s="344"/>
      <c r="AF120" s="344"/>
      <c r="AG120" s="344"/>
      <c r="AH120" s="344"/>
      <c r="AI120" s="344"/>
      <c r="AJ120" s="344"/>
      <c r="AK120" s="344"/>
      <c r="AL120" s="344"/>
      <c r="AM120" s="344"/>
      <c r="AN120" s="344"/>
      <c r="AO120" s="344"/>
      <c r="AP120" s="344"/>
      <c r="AQ120" s="344"/>
      <c r="AR120" s="344"/>
      <c r="AS120" s="344"/>
      <c r="AT120" s="344"/>
      <c r="AU120" s="344"/>
      <c r="AV120" s="344"/>
      <c r="AW120" s="344"/>
      <c r="AX120" s="344"/>
      <c r="AY120" s="344"/>
      <c r="AZ120" s="344"/>
      <c r="BA120" s="344"/>
      <c r="BB120" s="344"/>
      <c r="BC120" s="344"/>
      <c r="BD120" s="344"/>
      <c r="BE120" s="344"/>
    </row>
    <row r="121" spans="1:57" x14ac:dyDescent="0.25">
      <c r="A121" s="344"/>
      <c r="B121" s="344"/>
      <c r="C121" s="344"/>
      <c r="D121" s="344"/>
      <c r="E121" s="344"/>
      <c r="F121" s="344"/>
      <c r="G121" s="344"/>
      <c r="H121" s="344"/>
      <c r="I121" s="344"/>
      <c r="J121" s="344"/>
      <c r="K121" s="344"/>
      <c r="L121" s="344"/>
      <c r="M121" s="344"/>
      <c r="N121" s="344"/>
      <c r="O121" s="344"/>
      <c r="P121" s="344"/>
      <c r="Q121" s="344"/>
      <c r="R121" s="344"/>
      <c r="S121" s="344"/>
      <c r="T121" s="344"/>
      <c r="U121" s="344"/>
      <c r="V121" s="344"/>
      <c r="W121" s="344"/>
      <c r="X121" s="344"/>
      <c r="Y121" s="344"/>
      <c r="Z121" s="344"/>
      <c r="AA121" s="344"/>
      <c r="AB121" s="344"/>
      <c r="AC121" s="344"/>
      <c r="AD121" s="344"/>
      <c r="AE121" s="344"/>
      <c r="AF121" s="344"/>
      <c r="AG121" s="344"/>
      <c r="AH121" s="344"/>
      <c r="AI121" s="344"/>
      <c r="AJ121" s="344"/>
      <c r="AK121" s="344"/>
      <c r="AL121" s="344"/>
      <c r="AM121" s="344"/>
      <c r="AN121" s="344"/>
      <c r="AO121" s="344"/>
      <c r="AP121" s="344"/>
      <c r="AQ121" s="344"/>
      <c r="AR121" s="344"/>
      <c r="AS121" s="344"/>
      <c r="AT121" s="344"/>
      <c r="AU121" s="344"/>
      <c r="AV121" s="344"/>
      <c r="AW121" s="344"/>
      <c r="AX121" s="344"/>
      <c r="AY121" s="344"/>
      <c r="AZ121" s="344"/>
      <c r="BA121" s="344"/>
      <c r="BB121" s="344"/>
      <c r="BC121" s="344"/>
      <c r="BD121" s="344"/>
      <c r="BE121" s="344"/>
    </row>
    <row r="122" spans="1:57" x14ac:dyDescent="0.25">
      <c r="A122" s="344"/>
      <c r="B122" s="344"/>
      <c r="C122" s="344"/>
      <c r="D122" s="344"/>
      <c r="E122" s="344"/>
      <c r="F122" s="344"/>
      <c r="G122" s="344"/>
      <c r="H122" s="344"/>
      <c r="I122" s="344"/>
      <c r="J122" s="344"/>
      <c r="K122" s="344"/>
      <c r="L122" s="344"/>
      <c r="M122" s="344"/>
      <c r="N122" s="344"/>
      <c r="O122" s="344"/>
      <c r="P122" s="344"/>
      <c r="Q122" s="344"/>
      <c r="R122" s="344"/>
      <c r="S122" s="344"/>
      <c r="T122" s="344"/>
      <c r="U122" s="344"/>
      <c r="V122" s="344"/>
      <c r="W122" s="344"/>
      <c r="X122" s="344"/>
      <c r="Y122" s="344"/>
      <c r="Z122" s="344"/>
      <c r="AA122" s="344"/>
      <c r="AB122" s="344"/>
      <c r="AC122" s="344"/>
      <c r="AD122" s="344"/>
      <c r="AE122" s="344"/>
      <c r="AF122" s="344"/>
      <c r="AG122" s="344"/>
      <c r="AH122" s="344"/>
      <c r="AI122" s="344"/>
      <c r="AJ122" s="344"/>
      <c r="AK122" s="344"/>
      <c r="AL122" s="344"/>
      <c r="AM122" s="344"/>
      <c r="AN122" s="344"/>
      <c r="AO122" s="344"/>
      <c r="AP122" s="344"/>
      <c r="AQ122" s="344"/>
      <c r="AR122" s="344"/>
      <c r="AS122" s="344"/>
      <c r="AT122" s="344"/>
      <c r="AU122" s="344"/>
      <c r="AV122" s="344"/>
      <c r="AW122" s="344"/>
      <c r="AX122" s="344"/>
      <c r="AY122" s="344"/>
      <c r="AZ122" s="344"/>
      <c r="BA122" s="344"/>
      <c r="BB122" s="344"/>
      <c r="BC122" s="344"/>
      <c r="BD122" s="344"/>
      <c r="BE122" s="344"/>
    </row>
    <row r="123" spans="1:57" x14ac:dyDescent="0.25">
      <c r="A123" s="344"/>
      <c r="B123" s="344"/>
      <c r="C123" s="344"/>
      <c r="D123" s="344"/>
      <c r="E123" s="344"/>
      <c r="F123" s="344"/>
      <c r="G123" s="344"/>
      <c r="H123" s="344"/>
      <c r="I123" s="344"/>
      <c r="J123" s="344"/>
      <c r="K123" s="344"/>
      <c r="L123" s="344"/>
      <c r="M123" s="344"/>
      <c r="N123" s="344"/>
      <c r="O123" s="344"/>
      <c r="P123" s="344"/>
      <c r="Q123" s="344"/>
      <c r="R123" s="344"/>
      <c r="S123" s="344"/>
      <c r="T123" s="344"/>
      <c r="U123" s="344"/>
      <c r="V123" s="344"/>
      <c r="W123" s="344"/>
      <c r="X123" s="344"/>
      <c r="Y123" s="344"/>
      <c r="Z123" s="344"/>
      <c r="AA123" s="344"/>
      <c r="AB123" s="344"/>
      <c r="AC123" s="344"/>
      <c r="AD123" s="344"/>
      <c r="AE123" s="344"/>
      <c r="AF123" s="344"/>
      <c r="AG123" s="344"/>
      <c r="AH123" s="344"/>
      <c r="AI123" s="344"/>
      <c r="AJ123" s="344"/>
      <c r="AK123" s="344"/>
      <c r="AL123" s="344"/>
      <c r="AM123" s="344"/>
      <c r="AN123" s="344"/>
      <c r="AO123" s="344"/>
      <c r="AP123" s="344"/>
      <c r="AQ123" s="344"/>
      <c r="AR123" s="344"/>
      <c r="AS123" s="344"/>
      <c r="AT123" s="344"/>
      <c r="AU123" s="344"/>
      <c r="AV123" s="344"/>
      <c r="AW123" s="344"/>
      <c r="AX123" s="344"/>
      <c r="AY123" s="344"/>
      <c r="AZ123" s="344"/>
      <c r="BA123" s="344"/>
      <c r="BB123" s="344"/>
      <c r="BC123" s="344"/>
      <c r="BD123" s="344"/>
      <c r="BE123" s="344"/>
    </row>
    <row r="124" spans="1:57" x14ac:dyDescent="0.25">
      <c r="A124" s="344"/>
      <c r="B124" s="344"/>
      <c r="C124" s="344"/>
      <c r="D124" s="344"/>
      <c r="E124" s="344"/>
      <c r="F124" s="344"/>
      <c r="G124" s="344"/>
      <c r="H124" s="344"/>
      <c r="I124" s="344"/>
      <c r="J124" s="344"/>
      <c r="K124" s="344"/>
      <c r="L124" s="344"/>
      <c r="M124" s="344"/>
      <c r="N124" s="344"/>
      <c r="O124" s="344"/>
      <c r="P124" s="344"/>
      <c r="Q124" s="344"/>
      <c r="R124" s="344"/>
      <c r="S124" s="344"/>
      <c r="T124" s="344"/>
      <c r="U124" s="344"/>
      <c r="V124" s="344"/>
      <c r="W124" s="344"/>
      <c r="X124" s="344"/>
      <c r="Y124" s="344"/>
      <c r="Z124" s="344"/>
      <c r="AA124" s="344"/>
      <c r="AB124" s="344"/>
      <c r="AC124" s="344"/>
      <c r="AD124" s="344"/>
      <c r="AE124" s="344"/>
      <c r="AF124" s="344"/>
      <c r="AG124" s="344"/>
      <c r="AH124" s="344"/>
      <c r="AI124" s="344"/>
      <c r="AJ124" s="344"/>
      <c r="AK124" s="344"/>
      <c r="AL124" s="344"/>
      <c r="AM124" s="344"/>
      <c r="AN124" s="344"/>
      <c r="AO124" s="344"/>
      <c r="AP124" s="344"/>
      <c r="AQ124" s="344"/>
      <c r="AR124" s="344"/>
      <c r="AS124" s="344"/>
      <c r="AT124" s="344"/>
      <c r="AU124" s="344"/>
      <c r="AV124" s="344"/>
      <c r="AW124" s="344"/>
      <c r="AX124" s="344"/>
      <c r="AY124" s="344"/>
      <c r="AZ124" s="344"/>
      <c r="BA124" s="344"/>
      <c r="BB124" s="344"/>
      <c r="BC124" s="344"/>
      <c r="BD124" s="344"/>
      <c r="BE124" s="344"/>
    </row>
    <row r="125" spans="1:57" x14ac:dyDescent="0.25">
      <c r="A125" s="344"/>
      <c r="B125" s="344"/>
      <c r="C125" s="344"/>
      <c r="D125" s="344"/>
      <c r="E125" s="344"/>
      <c r="F125" s="344"/>
      <c r="G125" s="344"/>
      <c r="H125" s="344"/>
      <c r="I125" s="344"/>
      <c r="J125" s="344"/>
      <c r="K125" s="344"/>
      <c r="L125" s="344"/>
      <c r="M125" s="344"/>
      <c r="N125" s="344"/>
      <c r="O125" s="344"/>
      <c r="P125" s="344"/>
      <c r="Q125" s="344"/>
      <c r="R125" s="344"/>
      <c r="S125" s="344"/>
      <c r="T125" s="344"/>
      <c r="U125" s="344"/>
      <c r="V125" s="344"/>
      <c r="W125" s="344"/>
      <c r="X125" s="344"/>
      <c r="Y125" s="344"/>
      <c r="Z125" s="344"/>
      <c r="AA125" s="344"/>
      <c r="AB125" s="344"/>
      <c r="AC125" s="344"/>
      <c r="AD125" s="344"/>
      <c r="AE125" s="344"/>
      <c r="AF125" s="344"/>
      <c r="AG125" s="344"/>
      <c r="AH125" s="344"/>
      <c r="AI125" s="344"/>
      <c r="AJ125" s="344"/>
      <c r="AK125" s="344"/>
      <c r="AL125" s="344"/>
      <c r="AM125" s="344"/>
      <c r="AN125" s="344"/>
      <c r="AO125" s="344"/>
      <c r="AP125" s="344"/>
      <c r="AQ125" s="344"/>
      <c r="AR125" s="344"/>
      <c r="AS125" s="344"/>
      <c r="AT125" s="344"/>
      <c r="AU125" s="344"/>
      <c r="AV125" s="344"/>
      <c r="AW125" s="344"/>
      <c r="AX125" s="344"/>
      <c r="AY125" s="344"/>
      <c r="AZ125" s="344"/>
      <c r="BA125" s="344"/>
      <c r="BB125" s="344"/>
      <c r="BC125" s="344"/>
      <c r="BD125" s="344"/>
      <c r="BE125" s="344"/>
    </row>
    <row r="126" spans="1:57" x14ac:dyDescent="0.25">
      <c r="A126" s="344"/>
      <c r="B126" s="344"/>
      <c r="C126" s="344"/>
      <c r="D126" s="344"/>
      <c r="E126" s="344"/>
      <c r="F126" s="344"/>
      <c r="G126" s="344"/>
      <c r="H126" s="344"/>
      <c r="I126" s="344"/>
      <c r="J126" s="344"/>
      <c r="K126" s="344"/>
      <c r="L126" s="344"/>
      <c r="M126" s="344"/>
      <c r="N126" s="344"/>
      <c r="O126" s="344"/>
      <c r="P126" s="344"/>
      <c r="Q126" s="344"/>
      <c r="R126" s="344"/>
      <c r="S126" s="344"/>
      <c r="T126" s="344"/>
      <c r="U126" s="344"/>
      <c r="V126" s="344"/>
      <c r="W126" s="344"/>
      <c r="X126" s="344"/>
      <c r="Y126" s="344"/>
      <c r="Z126" s="344"/>
      <c r="AA126" s="344"/>
      <c r="AB126" s="344"/>
      <c r="AC126" s="344"/>
      <c r="AD126" s="344"/>
      <c r="AE126" s="344"/>
      <c r="AF126" s="344"/>
      <c r="AG126" s="344"/>
      <c r="AH126" s="344"/>
      <c r="AI126" s="344"/>
      <c r="AJ126" s="344"/>
      <c r="AK126" s="344"/>
      <c r="AL126" s="344"/>
      <c r="AM126" s="344"/>
      <c r="AN126" s="344"/>
      <c r="AO126" s="344"/>
      <c r="AP126" s="344"/>
      <c r="AQ126" s="344"/>
      <c r="AR126" s="344"/>
      <c r="AS126" s="344"/>
      <c r="AT126" s="344"/>
      <c r="AU126" s="344"/>
      <c r="AV126" s="344"/>
      <c r="AW126" s="344"/>
      <c r="AX126" s="344"/>
      <c r="AY126" s="344"/>
      <c r="AZ126" s="344"/>
      <c r="BA126" s="344"/>
      <c r="BB126" s="344"/>
      <c r="BC126" s="344"/>
      <c r="BD126" s="344"/>
      <c r="BE126" s="344"/>
    </row>
    <row r="127" spans="1:57" x14ac:dyDescent="0.25">
      <c r="A127" s="344"/>
      <c r="B127" s="344"/>
      <c r="C127" s="344"/>
      <c r="D127" s="344"/>
      <c r="E127" s="344"/>
      <c r="F127" s="344"/>
      <c r="G127" s="344"/>
      <c r="H127" s="344"/>
      <c r="I127" s="344"/>
      <c r="J127" s="344"/>
      <c r="K127" s="344"/>
      <c r="L127" s="344"/>
      <c r="M127" s="344"/>
      <c r="N127" s="344"/>
      <c r="O127" s="344"/>
      <c r="P127" s="344"/>
      <c r="Q127" s="344"/>
      <c r="R127" s="344"/>
      <c r="S127" s="344"/>
      <c r="T127" s="344"/>
      <c r="U127" s="344"/>
      <c r="V127" s="344"/>
      <c r="W127" s="344"/>
      <c r="X127" s="344"/>
      <c r="Y127" s="344"/>
      <c r="Z127" s="344"/>
      <c r="AA127" s="344"/>
      <c r="AB127" s="344"/>
      <c r="AC127" s="344"/>
      <c r="AD127" s="344"/>
      <c r="AE127" s="344"/>
      <c r="AF127" s="344"/>
      <c r="AG127" s="344"/>
      <c r="AH127" s="344"/>
      <c r="AI127" s="344"/>
      <c r="AJ127" s="344"/>
      <c r="AK127" s="344"/>
      <c r="AL127" s="344"/>
      <c r="AM127" s="344"/>
      <c r="AN127" s="344"/>
      <c r="AO127" s="344"/>
      <c r="AP127" s="344"/>
      <c r="AQ127" s="344"/>
      <c r="AR127" s="344"/>
      <c r="AS127" s="344"/>
      <c r="AT127" s="344"/>
      <c r="AU127" s="344"/>
      <c r="AV127" s="344"/>
      <c r="AW127" s="344"/>
      <c r="AX127" s="344"/>
      <c r="AY127" s="344"/>
      <c r="AZ127" s="344"/>
      <c r="BA127" s="344"/>
      <c r="BB127" s="344"/>
      <c r="BC127" s="344"/>
      <c r="BD127" s="344"/>
      <c r="BE127" s="344"/>
    </row>
    <row r="128" spans="1:57" x14ac:dyDescent="0.25">
      <c r="A128" s="344"/>
      <c r="B128" s="344"/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4"/>
      <c r="N128" s="344"/>
      <c r="O128" s="344"/>
      <c r="P128" s="344"/>
      <c r="Q128" s="344"/>
      <c r="R128" s="344"/>
      <c r="S128" s="344"/>
      <c r="T128" s="344"/>
      <c r="U128" s="344"/>
      <c r="V128" s="344"/>
      <c r="W128" s="344"/>
      <c r="X128" s="344"/>
      <c r="Y128" s="344"/>
      <c r="Z128" s="344"/>
      <c r="AA128" s="344"/>
      <c r="AB128" s="344"/>
      <c r="AC128" s="344"/>
      <c r="AD128" s="344"/>
      <c r="AE128" s="344"/>
      <c r="AF128" s="344"/>
      <c r="AG128" s="344"/>
      <c r="AH128" s="344"/>
      <c r="AI128" s="344"/>
      <c r="AJ128" s="344"/>
      <c r="AK128" s="344"/>
      <c r="AL128" s="344"/>
      <c r="AM128" s="344"/>
      <c r="AN128" s="344"/>
      <c r="AO128" s="344"/>
      <c r="AP128" s="344"/>
      <c r="AQ128" s="344"/>
      <c r="AR128" s="344"/>
      <c r="AS128" s="344"/>
      <c r="AT128" s="344"/>
      <c r="AU128" s="344"/>
      <c r="AV128" s="344"/>
      <c r="AW128" s="344"/>
      <c r="AX128" s="344"/>
      <c r="AY128" s="344"/>
      <c r="AZ128" s="344"/>
      <c r="BA128" s="344"/>
      <c r="BB128" s="344"/>
      <c r="BC128" s="344"/>
      <c r="BD128" s="344"/>
      <c r="BE128" s="344"/>
    </row>
    <row r="129" spans="1:57" x14ac:dyDescent="0.25">
      <c r="A129" s="344"/>
      <c r="B129" s="344"/>
      <c r="C129" s="344"/>
      <c r="D129" s="344"/>
      <c r="E129" s="344"/>
      <c r="F129" s="344"/>
      <c r="G129" s="344"/>
      <c r="H129" s="344"/>
      <c r="I129" s="344"/>
      <c r="J129" s="344"/>
      <c r="K129" s="344"/>
      <c r="L129" s="344"/>
      <c r="M129" s="344"/>
      <c r="N129" s="344"/>
      <c r="O129" s="344"/>
      <c r="P129" s="344"/>
      <c r="Q129" s="344"/>
      <c r="R129" s="344"/>
      <c r="S129" s="344"/>
      <c r="T129" s="344"/>
      <c r="U129" s="344"/>
      <c r="V129" s="344"/>
      <c r="W129" s="344"/>
      <c r="X129" s="344"/>
      <c r="Y129" s="344"/>
      <c r="Z129" s="344"/>
      <c r="AA129" s="344"/>
      <c r="AB129" s="344"/>
      <c r="AC129" s="344"/>
      <c r="AD129" s="344"/>
      <c r="AE129" s="344"/>
      <c r="AF129" s="344"/>
      <c r="AG129" s="344"/>
      <c r="AH129" s="344"/>
      <c r="AI129" s="344"/>
      <c r="AJ129" s="344"/>
      <c r="AK129" s="344"/>
      <c r="AL129" s="344"/>
      <c r="AM129" s="344"/>
      <c r="AN129" s="344"/>
      <c r="AO129" s="344"/>
      <c r="AP129" s="344"/>
      <c r="AQ129" s="344"/>
      <c r="AR129" s="344"/>
      <c r="AS129" s="344"/>
      <c r="AT129" s="344"/>
      <c r="AU129" s="344"/>
      <c r="AV129" s="344"/>
      <c r="AW129" s="344"/>
      <c r="AX129" s="344"/>
      <c r="AY129" s="344"/>
      <c r="AZ129" s="344"/>
      <c r="BA129" s="344"/>
      <c r="BB129" s="344"/>
      <c r="BC129" s="344"/>
      <c r="BD129" s="344"/>
      <c r="BE129" s="344"/>
    </row>
    <row r="130" spans="1:57" x14ac:dyDescent="0.25">
      <c r="A130" s="344"/>
      <c r="B130" s="344"/>
      <c r="C130" s="344"/>
      <c r="D130" s="344"/>
      <c r="E130" s="344"/>
      <c r="F130" s="344"/>
      <c r="G130" s="344"/>
      <c r="H130" s="344"/>
      <c r="I130" s="344"/>
      <c r="J130" s="344"/>
      <c r="K130" s="344"/>
      <c r="L130" s="344"/>
      <c r="M130" s="344"/>
      <c r="N130" s="344"/>
      <c r="O130" s="344"/>
      <c r="P130" s="344"/>
      <c r="Q130" s="344"/>
      <c r="R130" s="344"/>
      <c r="S130" s="344"/>
      <c r="T130" s="344"/>
      <c r="U130" s="344"/>
      <c r="V130" s="344"/>
      <c r="W130" s="344"/>
      <c r="X130" s="344"/>
      <c r="Y130" s="344"/>
      <c r="Z130" s="344"/>
      <c r="AA130" s="344"/>
      <c r="AB130" s="344"/>
      <c r="AC130" s="344"/>
      <c r="AD130" s="344"/>
      <c r="AE130" s="344"/>
      <c r="AF130" s="344"/>
      <c r="AG130" s="344"/>
      <c r="AH130" s="344"/>
      <c r="AI130" s="344"/>
      <c r="AJ130" s="344"/>
      <c r="AK130" s="344"/>
      <c r="AL130" s="344"/>
      <c r="AM130" s="344"/>
      <c r="AN130" s="344"/>
      <c r="AO130" s="344"/>
      <c r="AP130" s="344"/>
      <c r="AQ130" s="344"/>
      <c r="AR130" s="344"/>
      <c r="AS130" s="344"/>
      <c r="AT130" s="344"/>
      <c r="AU130" s="344"/>
      <c r="AV130" s="344"/>
      <c r="AW130" s="344"/>
      <c r="AX130" s="344"/>
      <c r="AY130" s="344"/>
      <c r="AZ130" s="344"/>
      <c r="BA130" s="344"/>
      <c r="BB130" s="344"/>
      <c r="BC130" s="344"/>
      <c r="BD130" s="344"/>
      <c r="BE130" s="344"/>
    </row>
    <row r="131" spans="1:57" x14ac:dyDescent="0.25">
      <c r="A131" s="344"/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344"/>
      <c r="Y131" s="344"/>
      <c r="Z131" s="344"/>
      <c r="AA131" s="344"/>
      <c r="AB131" s="344"/>
      <c r="AC131" s="344"/>
      <c r="AD131" s="344"/>
      <c r="AE131" s="344"/>
      <c r="AF131" s="344"/>
      <c r="AG131" s="344"/>
      <c r="AH131" s="344"/>
      <c r="AI131" s="344"/>
      <c r="AJ131" s="344"/>
      <c r="AK131" s="344"/>
      <c r="AL131" s="344"/>
      <c r="AM131" s="344"/>
      <c r="AN131" s="344"/>
      <c r="AO131" s="344"/>
      <c r="AP131" s="344"/>
      <c r="AQ131" s="344"/>
      <c r="AR131" s="344"/>
      <c r="AS131" s="344"/>
      <c r="AT131" s="344"/>
      <c r="AU131" s="344"/>
      <c r="AV131" s="344"/>
      <c r="AW131" s="344"/>
      <c r="AX131" s="344"/>
      <c r="AY131" s="344"/>
      <c r="AZ131" s="344"/>
      <c r="BA131" s="344"/>
      <c r="BB131" s="344"/>
      <c r="BC131" s="344"/>
      <c r="BD131" s="344"/>
      <c r="BE131" s="344"/>
    </row>
    <row r="132" spans="1:57" x14ac:dyDescent="0.25">
      <c r="A132" s="344"/>
      <c r="B132" s="344"/>
      <c r="C132" s="344"/>
      <c r="D132" s="344"/>
      <c r="E132" s="344"/>
      <c r="F132" s="344"/>
      <c r="G132" s="344"/>
      <c r="H132" s="344"/>
      <c r="I132" s="344"/>
      <c r="J132" s="344"/>
      <c r="K132" s="344"/>
      <c r="L132" s="344"/>
      <c r="M132" s="344"/>
      <c r="N132" s="344"/>
      <c r="O132" s="344"/>
      <c r="P132" s="344"/>
      <c r="Q132" s="344"/>
      <c r="R132" s="344"/>
      <c r="S132" s="344"/>
      <c r="T132" s="344"/>
      <c r="U132" s="344"/>
      <c r="V132" s="344"/>
      <c r="W132" s="344"/>
      <c r="X132" s="344"/>
      <c r="Y132" s="344"/>
      <c r="Z132" s="344"/>
      <c r="AA132" s="344"/>
      <c r="AB132" s="344"/>
      <c r="AC132" s="344"/>
      <c r="AD132" s="344"/>
      <c r="AE132" s="344"/>
      <c r="AF132" s="344"/>
      <c r="AG132" s="344"/>
      <c r="AH132" s="344"/>
      <c r="AI132" s="344"/>
      <c r="AJ132" s="344"/>
      <c r="AK132" s="344"/>
      <c r="AL132" s="344"/>
      <c r="AM132" s="344"/>
      <c r="AN132" s="344"/>
      <c r="AO132" s="344"/>
      <c r="AP132" s="344"/>
      <c r="AQ132" s="344"/>
      <c r="AR132" s="344"/>
      <c r="AS132" s="344"/>
      <c r="AT132" s="344"/>
      <c r="AU132" s="344"/>
      <c r="AV132" s="344"/>
      <c r="AW132" s="344"/>
      <c r="AX132" s="344"/>
      <c r="AY132" s="344"/>
      <c r="AZ132" s="344"/>
      <c r="BA132" s="344"/>
      <c r="BB132" s="344"/>
      <c r="BC132" s="344"/>
      <c r="BD132" s="344"/>
      <c r="BE132" s="344"/>
    </row>
    <row r="133" spans="1:57" x14ac:dyDescent="0.25">
      <c r="A133" s="344"/>
      <c r="B133" s="344"/>
      <c r="C133" s="344"/>
      <c r="D133" s="344"/>
      <c r="E133" s="344"/>
      <c r="F133" s="344"/>
      <c r="G133" s="344"/>
      <c r="H133" s="344"/>
      <c r="I133" s="344"/>
      <c r="J133" s="344"/>
      <c r="K133" s="344"/>
      <c r="L133" s="344"/>
      <c r="M133" s="344"/>
      <c r="N133" s="344"/>
      <c r="O133" s="344"/>
      <c r="P133" s="344"/>
      <c r="Q133" s="344"/>
      <c r="R133" s="344"/>
      <c r="S133" s="344"/>
      <c r="T133" s="344"/>
      <c r="U133" s="344"/>
      <c r="V133" s="344"/>
      <c r="W133" s="344"/>
      <c r="X133" s="344"/>
      <c r="Y133" s="344"/>
      <c r="Z133" s="344"/>
      <c r="AA133" s="344"/>
      <c r="AB133" s="344"/>
      <c r="AC133" s="344"/>
      <c r="AD133" s="344"/>
      <c r="AE133" s="344"/>
      <c r="AF133" s="344"/>
      <c r="AG133" s="344"/>
      <c r="AH133" s="344"/>
      <c r="AI133" s="344"/>
      <c r="AJ133" s="344"/>
      <c r="AK133" s="344"/>
      <c r="AL133" s="344"/>
      <c r="AM133" s="344"/>
      <c r="AN133" s="344"/>
      <c r="AO133" s="344"/>
      <c r="AP133" s="344"/>
      <c r="AQ133" s="344"/>
      <c r="AR133" s="344"/>
      <c r="AS133" s="344"/>
      <c r="AT133" s="344"/>
      <c r="AU133" s="344"/>
      <c r="AV133" s="344"/>
      <c r="AW133" s="344"/>
      <c r="AX133" s="344"/>
      <c r="AY133" s="344"/>
      <c r="AZ133" s="344"/>
      <c r="BA133" s="344"/>
      <c r="BB133" s="344"/>
      <c r="BC133" s="344"/>
      <c r="BD133" s="344"/>
      <c r="BE133" s="344"/>
    </row>
    <row r="134" spans="1:57" x14ac:dyDescent="0.25">
      <c r="A134" s="344"/>
      <c r="B134" s="344"/>
      <c r="C134" s="344"/>
      <c r="D134" s="344"/>
      <c r="E134" s="344"/>
      <c r="F134" s="344"/>
      <c r="G134" s="344"/>
      <c r="H134" s="344"/>
      <c r="I134" s="344"/>
      <c r="J134" s="344"/>
      <c r="K134" s="344"/>
      <c r="L134" s="344"/>
      <c r="M134" s="344"/>
      <c r="N134" s="344"/>
      <c r="O134" s="344"/>
      <c r="P134" s="344"/>
      <c r="Q134" s="344"/>
      <c r="R134" s="344"/>
      <c r="S134" s="344"/>
      <c r="T134" s="344"/>
      <c r="U134" s="344"/>
      <c r="V134" s="344"/>
      <c r="W134" s="344"/>
      <c r="X134" s="344"/>
      <c r="Y134" s="344"/>
      <c r="Z134" s="344"/>
      <c r="AA134" s="344"/>
      <c r="AB134" s="344"/>
      <c r="AC134" s="344"/>
      <c r="AD134" s="344"/>
      <c r="AE134" s="344"/>
      <c r="AF134" s="344"/>
      <c r="AG134" s="344"/>
      <c r="AH134" s="344"/>
      <c r="AI134" s="344"/>
      <c r="AJ134" s="344"/>
      <c r="AK134" s="344"/>
      <c r="AL134" s="344"/>
      <c r="AM134" s="344"/>
      <c r="AN134" s="344"/>
      <c r="AO134" s="344"/>
      <c r="AP134" s="344"/>
      <c r="AQ134" s="344"/>
      <c r="AR134" s="344"/>
      <c r="AS134" s="344"/>
      <c r="AT134" s="344"/>
      <c r="AU134" s="344"/>
      <c r="AV134" s="344"/>
      <c r="AW134" s="344"/>
      <c r="AX134" s="344"/>
      <c r="AY134" s="344"/>
      <c r="AZ134" s="344"/>
      <c r="BA134" s="344"/>
      <c r="BB134" s="344"/>
      <c r="BC134" s="344"/>
      <c r="BD134" s="344"/>
      <c r="BE134" s="344"/>
    </row>
    <row r="135" spans="1:57" x14ac:dyDescent="0.25">
      <c r="A135" s="344"/>
      <c r="B135" s="344"/>
      <c r="C135" s="344"/>
      <c r="D135" s="344"/>
      <c r="E135" s="344"/>
      <c r="F135" s="344"/>
      <c r="G135" s="344"/>
      <c r="H135" s="344"/>
      <c r="I135" s="344"/>
      <c r="J135" s="344"/>
      <c r="K135" s="344"/>
      <c r="L135" s="344"/>
      <c r="M135" s="344"/>
      <c r="N135" s="344"/>
      <c r="O135" s="344"/>
      <c r="P135" s="344"/>
      <c r="Q135" s="344"/>
      <c r="R135" s="344"/>
      <c r="S135" s="344"/>
      <c r="T135" s="344"/>
      <c r="U135" s="344"/>
      <c r="V135" s="344"/>
      <c r="W135" s="344"/>
      <c r="X135" s="344"/>
      <c r="Y135" s="344"/>
      <c r="Z135" s="344"/>
      <c r="AA135" s="344"/>
      <c r="AB135" s="344"/>
      <c r="AC135" s="344"/>
      <c r="AD135" s="344"/>
      <c r="AE135" s="344"/>
      <c r="AF135" s="344"/>
      <c r="AG135" s="344"/>
      <c r="AH135" s="344"/>
      <c r="AI135" s="344"/>
      <c r="AJ135" s="344"/>
      <c r="AK135" s="344"/>
      <c r="AL135" s="344"/>
      <c r="AM135" s="344"/>
      <c r="AN135" s="344"/>
      <c r="AO135" s="344"/>
      <c r="AP135" s="344"/>
      <c r="AQ135" s="344"/>
      <c r="AR135" s="344"/>
      <c r="AS135" s="344"/>
      <c r="AT135" s="344"/>
      <c r="AU135" s="344"/>
      <c r="AV135" s="344"/>
      <c r="AW135" s="344"/>
      <c r="AX135" s="344"/>
      <c r="AY135" s="344"/>
      <c r="AZ135" s="344"/>
      <c r="BA135" s="344"/>
      <c r="BB135" s="344"/>
      <c r="BC135" s="344"/>
      <c r="BD135" s="344"/>
      <c r="BE135" s="344"/>
    </row>
    <row r="136" spans="1:57" x14ac:dyDescent="0.25">
      <c r="A136" s="344"/>
      <c r="B136" s="344"/>
      <c r="C136" s="344"/>
      <c r="D136" s="344"/>
      <c r="E136" s="344"/>
      <c r="F136" s="344"/>
      <c r="G136" s="344"/>
      <c r="H136" s="344"/>
      <c r="I136" s="344"/>
      <c r="J136" s="344"/>
      <c r="K136" s="344"/>
      <c r="L136" s="344"/>
      <c r="M136" s="344"/>
      <c r="N136" s="344"/>
      <c r="O136" s="344"/>
      <c r="P136" s="344"/>
      <c r="Q136" s="344"/>
      <c r="R136" s="344"/>
      <c r="S136" s="344"/>
      <c r="T136" s="344"/>
      <c r="U136" s="344"/>
      <c r="V136" s="344"/>
      <c r="W136" s="344"/>
      <c r="X136" s="344"/>
      <c r="Y136" s="344"/>
      <c r="Z136" s="344"/>
      <c r="AA136" s="344"/>
      <c r="AB136" s="344"/>
      <c r="AC136" s="344"/>
      <c r="AD136" s="344"/>
      <c r="AE136" s="344"/>
      <c r="AF136" s="344"/>
      <c r="AG136" s="344"/>
      <c r="AH136" s="344"/>
      <c r="AI136" s="344"/>
      <c r="AJ136" s="344"/>
      <c r="AK136" s="344"/>
      <c r="AL136" s="344"/>
      <c r="AM136" s="344"/>
      <c r="AN136" s="344"/>
      <c r="AO136" s="344"/>
      <c r="AP136" s="344"/>
      <c r="AQ136" s="344"/>
      <c r="AR136" s="344"/>
      <c r="AS136" s="344"/>
      <c r="AT136" s="344"/>
      <c r="AU136" s="344"/>
      <c r="AV136" s="344"/>
      <c r="AW136" s="344"/>
      <c r="AX136" s="344"/>
      <c r="AY136" s="344"/>
      <c r="AZ136" s="344"/>
      <c r="BA136" s="344"/>
      <c r="BB136" s="344"/>
      <c r="BC136" s="344"/>
      <c r="BD136" s="344"/>
      <c r="BE136" s="344"/>
    </row>
    <row r="137" spans="1:57" x14ac:dyDescent="0.25">
      <c r="A137" s="344"/>
      <c r="B137" s="344"/>
      <c r="C137" s="344"/>
      <c r="D137" s="344"/>
      <c r="E137" s="344"/>
      <c r="F137" s="344"/>
      <c r="G137" s="344"/>
      <c r="H137" s="344"/>
      <c r="I137" s="344"/>
      <c r="J137" s="344"/>
      <c r="K137" s="344"/>
      <c r="L137" s="344"/>
      <c r="M137" s="344"/>
      <c r="N137" s="344"/>
      <c r="O137" s="344"/>
      <c r="P137" s="344"/>
      <c r="Q137" s="344"/>
      <c r="R137" s="344"/>
      <c r="S137" s="344"/>
      <c r="T137" s="344"/>
      <c r="U137" s="344"/>
      <c r="V137" s="344"/>
      <c r="W137" s="344"/>
      <c r="X137" s="344"/>
      <c r="Y137" s="344"/>
      <c r="Z137" s="344"/>
      <c r="AA137" s="344"/>
      <c r="AB137" s="344"/>
      <c r="AC137" s="344"/>
      <c r="AD137" s="344"/>
      <c r="AE137" s="344"/>
      <c r="AF137" s="344"/>
      <c r="AG137" s="344"/>
      <c r="AH137" s="344"/>
      <c r="AI137" s="344"/>
      <c r="AJ137" s="344"/>
      <c r="AK137" s="344"/>
      <c r="AL137" s="344"/>
      <c r="AM137" s="344"/>
      <c r="AN137" s="344"/>
      <c r="AO137" s="344"/>
      <c r="AP137" s="344"/>
      <c r="AQ137" s="344"/>
      <c r="AR137" s="344"/>
      <c r="AS137" s="344"/>
      <c r="AT137" s="344"/>
      <c r="AU137" s="344"/>
      <c r="AV137" s="344"/>
      <c r="AW137" s="344"/>
      <c r="AX137" s="344"/>
      <c r="AY137" s="344"/>
      <c r="AZ137" s="344"/>
      <c r="BA137" s="344"/>
      <c r="BB137" s="344"/>
      <c r="BC137" s="344"/>
      <c r="BD137" s="344"/>
      <c r="BE137" s="344"/>
    </row>
    <row r="138" spans="1:57" x14ac:dyDescent="0.25">
      <c r="A138" s="344"/>
      <c r="B138" s="344"/>
      <c r="C138" s="344"/>
      <c r="D138" s="344"/>
      <c r="E138" s="344"/>
      <c r="F138" s="344"/>
      <c r="G138" s="344"/>
      <c r="H138" s="344"/>
      <c r="I138" s="344"/>
      <c r="J138" s="344"/>
      <c r="K138" s="344"/>
      <c r="L138" s="344"/>
      <c r="M138" s="344"/>
      <c r="N138" s="344"/>
      <c r="O138" s="344"/>
      <c r="P138" s="344"/>
      <c r="Q138" s="344"/>
      <c r="R138" s="344"/>
      <c r="S138" s="344"/>
      <c r="T138" s="344"/>
      <c r="U138" s="344"/>
      <c r="V138" s="344"/>
      <c r="W138" s="344"/>
      <c r="X138" s="344"/>
      <c r="Y138" s="344"/>
      <c r="Z138" s="344"/>
      <c r="AA138" s="344"/>
      <c r="AB138" s="344"/>
      <c r="AC138" s="344"/>
      <c r="AD138" s="344"/>
      <c r="AE138" s="344"/>
      <c r="AF138" s="344"/>
      <c r="AG138" s="344"/>
      <c r="AH138" s="344"/>
      <c r="AI138" s="344"/>
      <c r="AJ138" s="344"/>
      <c r="AK138" s="344"/>
      <c r="AL138" s="344"/>
      <c r="AM138" s="344"/>
      <c r="AN138" s="344"/>
      <c r="AO138" s="344"/>
      <c r="AP138" s="344"/>
      <c r="AQ138" s="344"/>
      <c r="AR138" s="344"/>
      <c r="AS138" s="344"/>
      <c r="AT138" s="344"/>
      <c r="AU138" s="344"/>
      <c r="AV138" s="344"/>
      <c r="AW138" s="344"/>
      <c r="AX138" s="344"/>
      <c r="AY138" s="344"/>
      <c r="AZ138" s="344"/>
      <c r="BA138" s="344"/>
      <c r="BB138" s="344"/>
      <c r="BC138" s="344"/>
      <c r="BD138" s="344"/>
      <c r="BE138" s="344"/>
    </row>
    <row r="139" spans="1:57" x14ac:dyDescent="0.25">
      <c r="A139" s="344"/>
      <c r="B139" s="344"/>
      <c r="C139" s="344"/>
      <c r="D139" s="344"/>
      <c r="E139" s="344"/>
      <c r="F139" s="344"/>
      <c r="G139" s="344"/>
      <c r="H139" s="344"/>
      <c r="I139" s="344"/>
      <c r="J139" s="344"/>
      <c r="K139" s="344"/>
      <c r="L139" s="344"/>
      <c r="M139" s="344"/>
      <c r="N139" s="344"/>
      <c r="O139" s="344"/>
      <c r="P139" s="344"/>
      <c r="Q139" s="344"/>
      <c r="R139" s="344"/>
      <c r="S139" s="344"/>
      <c r="T139" s="344"/>
      <c r="U139" s="344"/>
      <c r="V139" s="344"/>
      <c r="W139" s="344"/>
      <c r="X139" s="344"/>
      <c r="Y139" s="344"/>
      <c r="Z139" s="344"/>
      <c r="AA139" s="344"/>
      <c r="AB139" s="344"/>
      <c r="AC139" s="344"/>
      <c r="AD139" s="344"/>
      <c r="AE139" s="344"/>
      <c r="AF139" s="344"/>
      <c r="AG139" s="344"/>
      <c r="AH139" s="344"/>
      <c r="AI139" s="344"/>
      <c r="AJ139" s="344"/>
      <c r="AK139" s="344"/>
      <c r="AL139" s="344"/>
      <c r="AM139" s="344"/>
      <c r="AN139" s="344"/>
      <c r="AO139" s="344"/>
      <c r="AP139" s="344"/>
      <c r="AQ139" s="344"/>
      <c r="AR139" s="344"/>
      <c r="AS139" s="344"/>
      <c r="AT139" s="344"/>
      <c r="AU139" s="344"/>
      <c r="AV139" s="344"/>
      <c r="AW139" s="344"/>
      <c r="AX139" s="344"/>
      <c r="AY139" s="344"/>
      <c r="AZ139" s="344"/>
      <c r="BA139" s="344"/>
      <c r="BB139" s="344"/>
      <c r="BC139" s="344"/>
      <c r="BD139" s="344"/>
      <c r="BE139" s="344"/>
    </row>
  </sheetData>
  <mergeCells count="22">
    <mergeCell ref="B2:H2"/>
    <mergeCell ref="B3:H3"/>
    <mergeCell ref="T3:Y3"/>
    <mergeCell ref="I2:I3"/>
    <mergeCell ref="N2:N3"/>
    <mergeCell ref="AN2:AN3"/>
    <mergeCell ref="AS2:AS3"/>
    <mergeCell ref="AL1:AX1"/>
    <mergeCell ref="AX2:AX3"/>
    <mergeCell ref="AF2:AF3"/>
    <mergeCell ref="AA2:AA3"/>
    <mergeCell ref="AY1:BG1"/>
    <mergeCell ref="BG2:BG3"/>
    <mergeCell ref="AL2:AM3"/>
    <mergeCell ref="BA2:BA3"/>
    <mergeCell ref="BF2:BF3"/>
    <mergeCell ref="AY2:AZ3"/>
    <mergeCell ref="S2:S3"/>
    <mergeCell ref="H1:S1"/>
    <mergeCell ref="Z1:AK1"/>
    <mergeCell ref="AK2:AK3"/>
    <mergeCell ref="Z2:Z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1"/>
  <sheetViews>
    <sheetView topLeftCell="C1" workbookViewId="0">
      <selection activeCell="F5" sqref="F5:L5"/>
    </sheetView>
  </sheetViews>
  <sheetFormatPr defaultRowHeight="15" x14ac:dyDescent="0.25"/>
  <cols>
    <col min="1" max="1" width="31.85546875" customWidth="1"/>
    <col min="2" max="2" width="11.85546875" style="6" bestFit="1" customWidth="1"/>
    <col min="3" max="3" width="24.28515625" customWidth="1"/>
    <col min="5" max="5" width="21.85546875" customWidth="1"/>
    <col min="6" max="6" width="12" customWidth="1"/>
    <col min="7" max="7" width="12.28515625" customWidth="1"/>
    <col min="8" max="8" width="9.140625" style="6"/>
    <col min="13" max="13" width="13.42578125" customWidth="1"/>
    <col min="14" max="14" width="12.7109375" customWidth="1"/>
    <col min="15" max="15" width="9.140625" style="6"/>
    <col min="20" max="20" width="11.85546875" customWidth="1"/>
    <col min="21" max="21" width="12" customWidth="1"/>
    <col min="22" max="22" width="9.140625" style="6"/>
    <col min="27" max="27" width="11.85546875" customWidth="1"/>
    <col min="28" max="28" width="12.42578125" customWidth="1"/>
    <col min="29" max="29" width="12.42578125" style="6" customWidth="1"/>
    <col min="34" max="34" width="12.140625" customWidth="1"/>
    <col min="35" max="35" width="12.42578125" customWidth="1"/>
    <col min="37" max="37" width="9.140625" style="6"/>
    <col min="41" max="41" width="12.140625" customWidth="1"/>
    <col min="42" max="42" width="11.5703125" customWidth="1"/>
    <col min="43" max="43" width="9.140625" style="6"/>
    <col min="48" max="48" width="13.140625" customWidth="1"/>
    <col min="49" max="49" width="12.42578125" customWidth="1"/>
    <col min="50" max="50" width="12.42578125" style="6" customWidth="1"/>
    <col min="54" max="54" width="11.5703125" customWidth="1"/>
    <col min="55" max="55" width="13.28515625" customWidth="1"/>
    <col min="56" max="56" width="13.28515625" style="6" customWidth="1"/>
    <col min="61" max="61" width="11.7109375" customWidth="1"/>
    <col min="62" max="62" width="12.5703125" customWidth="1"/>
    <col min="67" max="67" width="10.28515625" customWidth="1"/>
    <col min="68" max="68" width="11.7109375" customWidth="1"/>
    <col min="73" max="73" width="12.7109375" customWidth="1"/>
    <col min="74" max="74" width="14.28515625" customWidth="1"/>
  </cols>
  <sheetData>
    <row r="1" spans="1:152" ht="15" customHeight="1" x14ac:dyDescent="0.25">
      <c r="A1" s="207"/>
      <c r="B1" s="207"/>
      <c r="C1" s="207"/>
      <c r="D1" s="227" t="s">
        <v>86</v>
      </c>
      <c r="E1" s="230"/>
      <c r="F1" s="134" t="s">
        <v>234</v>
      </c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73"/>
      <c r="BH1" s="173"/>
      <c r="BI1" s="173"/>
      <c r="BJ1" s="173"/>
      <c r="BK1" s="173"/>
      <c r="BL1" s="173"/>
      <c r="BM1" s="173"/>
      <c r="BN1" s="174"/>
      <c r="BO1" s="50" t="s">
        <v>235</v>
      </c>
      <c r="BP1" s="427"/>
      <c r="BQ1" s="427"/>
      <c r="BR1" s="427"/>
      <c r="BS1" s="427"/>
      <c r="BT1" s="427"/>
      <c r="BU1" s="427"/>
      <c r="BV1" s="427"/>
      <c r="BW1" s="427"/>
      <c r="BX1" s="427"/>
      <c r="BY1" s="427"/>
      <c r="BZ1" s="427"/>
      <c r="CA1" s="427"/>
      <c r="CB1" s="427"/>
      <c r="CC1" s="427"/>
      <c r="CD1" s="427"/>
      <c r="CE1" s="427"/>
      <c r="CF1" s="427"/>
      <c r="CG1" s="427"/>
      <c r="CH1" s="427"/>
      <c r="CI1" s="427"/>
      <c r="CJ1" s="427"/>
      <c r="CK1" s="427"/>
      <c r="CL1" s="427"/>
      <c r="CM1" s="388"/>
      <c r="CN1" s="388"/>
      <c r="CO1" s="388"/>
      <c r="CP1" s="388"/>
      <c r="CQ1" s="388"/>
      <c r="CR1" s="388"/>
      <c r="CS1" s="388"/>
      <c r="CT1" s="388"/>
      <c r="CU1" s="388"/>
      <c r="CV1" s="388"/>
      <c r="CW1" s="388"/>
      <c r="CX1" s="388"/>
      <c r="CY1" s="388"/>
      <c r="CZ1" s="388"/>
      <c r="DA1" s="388"/>
      <c r="DB1" s="388"/>
      <c r="DC1" s="388"/>
      <c r="DD1" s="388"/>
      <c r="DE1" s="388"/>
      <c r="DF1" s="388"/>
      <c r="DG1" s="388"/>
      <c r="DH1" s="388"/>
      <c r="DI1" s="388"/>
      <c r="DJ1" s="388"/>
      <c r="DK1" s="388"/>
      <c r="DL1" s="388"/>
      <c r="DM1" s="388"/>
      <c r="DN1" s="388"/>
      <c r="DO1" s="388"/>
      <c r="DP1" s="388"/>
      <c r="DQ1" s="388"/>
      <c r="DR1" s="388"/>
      <c r="DS1" s="388"/>
      <c r="DT1" s="388"/>
      <c r="DU1" s="388"/>
      <c r="DV1" s="388"/>
      <c r="DW1" s="388"/>
      <c r="DX1" s="388"/>
      <c r="DY1" s="388"/>
      <c r="DZ1" s="388"/>
      <c r="EA1" s="388"/>
      <c r="EB1" s="388"/>
      <c r="EC1" s="388"/>
      <c r="ED1" s="388"/>
      <c r="EE1" s="388"/>
      <c r="EF1" s="388"/>
      <c r="EG1" s="388"/>
      <c r="EH1" s="388"/>
      <c r="EI1" s="388"/>
      <c r="EJ1" s="388"/>
      <c r="EK1" s="388"/>
    </row>
    <row r="2" spans="1:152" x14ac:dyDescent="0.25">
      <c r="A2" s="331"/>
      <c r="B2" s="331"/>
      <c r="C2" s="331"/>
      <c r="D2" s="153"/>
      <c r="E2" s="432"/>
      <c r="F2" s="269" t="s">
        <v>236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  <c r="Z2" s="269"/>
      <c r="AA2" s="47" t="s">
        <v>237</v>
      </c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9"/>
      <c r="AV2" s="269" t="s">
        <v>238</v>
      </c>
      <c r="AW2" s="269"/>
      <c r="AX2" s="269"/>
      <c r="AY2" s="269"/>
      <c r="AZ2" s="269"/>
      <c r="BA2" s="269"/>
      <c r="BB2" s="44" t="s">
        <v>239</v>
      </c>
      <c r="BC2" s="430"/>
      <c r="BD2" s="430"/>
      <c r="BE2" s="430"/>
      <c r="BF2" s="430"/>
      <c r="BG2" s="430"/>
      <c r="BH2" s="45"/>
      <c r="BI2" s="44" t="s">
        <v>240</v>
      </c>
      <c r="BJ2" s="430"/>
      <c r="BK2" s="430"/>
      <c r="BL2" s="430"/>
      <c r="BM2" s="430"/>
      <c r="BN2" s="45"/>
      <c r="BO2" s="428"/>
      <c r="BP2" s="429"/>
      <c r="BQ2" s="429"/>
      <c r="BR2" s="429"/>
      <c r="BS2" s="429"/>
      <c r="BT2" s="429"/>
      <c r="BU2" s="429"/>
      <c r="BV2" s="429"/>
      <c r="BW2" s="429"/>
      <c r="BX2" s="429"/>
      <c r="BY2" s="429"/>
      <c r="BZ2" s="429"/>
      <c r="CA2" s="429"/>
      <c r="CB2" s="429"/>
      <c r="CC2" s="429"/>
      <c r="CD2" s="429"/>
      <c r="CE2" s="429"/>
      <c r="CF2" s="429"/>
      <c r="CG2" s="429"/>
      <c r="CH2" s="429"/>
      <c r="CI2" s="429"/>
      <c r="CJ2" s="429"/>
      <c r="CK2" s="429"/>
      <c r="CL2" s="429"/>
      <c r="CM2" s="390"/>
      <c r="CN2" s="390"/>
      <c r="CO2" s="390"/>
      <c r="CP2" s="390"/>
      <c r="CQ2" s="390"/>
      <c r="CR2" s="390"/>
      <c r="CS2" s="390"/>
      <c r="CT2" s="390"/>
      <c r="CU2" s="390"/>
      <c r="CV2" s="390"/>
      <c r="CW2" s="390"/>
      <c r="CX2" s="390"/>
      <c r="CY2" s="390"/>
      <c r="CZ2" s="390"/>
      <c r="DA2" s="390"/>
      <c r="DB2" s="390"/>
      <c r="DC2" s="390"/>
      <c r="DD2" s="390"/>
      <c r="DE2" s="390"/>
      <c r="DF2" s="390"/>
      <c r="DG2" s="390"/>
      <c r="DH2" s="390"/>
      <c r="DI2" s="390"/>
      <c r="DJ2" s="390"/>
      <c r="DK2" s="390"/>
      <c r="DL2" s="390"/>
      <c r="DM2" s="390"/>
      <c r="DN2" s="390"/>
      <c r="DO2" s="390"/>
      <c r="DP2" s="390"/>
      <c r="DQ2" s="390"/>
      <c r="DR2" s="390"/>
      <c r="DS2" s="390"/>
      <c r="DT2" s="390"/>
      <c r="DU2" s="390"/>
      <c r="DV2" s="390"/>
      <c r="DW2" s="390"/>
      <c r="DX2" s="390"/>
      <c r="DY2" s="390"/>
      <c r="DZ2" s="390"/>
      <c r="EA2" s="390"/>
      <c r="EB2" s="390"/>
      <c r="EC2" s="390"/>
      <c r="ED2" s="390"/>
      <c r="EE2" s="390"/>
      <c r="EF2" s="390"/>
      <c r="EG2" s="390"/>
      <c r="EH2" s="390"/>
      <c r="EI2" s="390"/>
      <c r="EJ2" s="390"/>
      <c r="EK2" s="390"/>
    </row>
    <row r="3" spans="1:152" x14ac:dyDescent="0.25">
      <c r="A3" s="331"/>
      <c r="B3" s="331"/>
      <c r="C3" s="331"/>
      <c r="D3" s="229"/>
      <c r="E3" s="433"/>
      <c r="F3" s="387" t="s">
        <v>241</v>
      </c>
      <c r="G3" s="387"/>
      <c r="H3" s="387"/>
      <c r="I3" s="387"/>
      <c r="J3" s="387"/>
      <c r="K3" s="387"/>
      <c r="L3" s="386"/>
      <c r="M3" s="436" t="s">
        <v>242</v>
      </c>
      <c r="N3" s="436"/>
      <c r="O3" s="436"/>
      <c r="P3" s="436"/>
      <c r="Q3" s="436"/>
      <c r="R3" s="436"/>
      <c r="S3" s="437"/>
      <c r="T3" s="387" t="s">
        <v>243</v>
      </c>
      <c r="U3" s="387"/>
      <c r="V3" s="387"/>
      <c r="W3" s="387"/>
      <c r="X3" s="387"/>
      <c r="Y3" s="387"/>
      <c r="Z3" s="387"/>
      <c r="AA3" s="438" t="s">
        <v>241</v>
      </c>
      <c r="AB3" s="438"/>
      <c r="AC3" s="438"/>
      <c r="AD3" s="438"/>
      <c r="AE3" s="438"/>
      <c r="AF3" s="438"/>
      <c r="AG3" s="438"/>
      <c r="AH3" s="387" t="s">
        <v>242</v>
      </c>
      <c r="AI3" s="387"/>
      <c r="AJ3" s="387"/>
      <c r="AK3" s="387"/>
      <c r="AL3" s="387"/>
      <c r="AM3" s="387"/>
      <c r="AN3" s="387"/>
      <c r="AO3" s="387" t="s">
        <v>243</v>
      </c>
      <c r="AP3" s="387"/>
      <c r="AQ3" s="387"/>
      <c r="AR3" s="387"/>
      <c r="AS3" s="387"/>
      <c r="AT3" s="387"/>
      <c r="AU3" s="387"/>
      <c r="AV3" s="387"/>
      <c r="AW3" s="387"/>
      <c r="AX3" s="387"/>
      <c r="AY3" s="387"/>
      <c r="AZ3" s="387"/>
      <c r="BA3" s="387"/>
      <c r="BB3" s="267"/>
      <c r="BC3" s="431"/>
      <c r="BD3" s="431"/>
      <c r="BE3" s="431"/>
      <c r="BF3" s="431"/>
      <c r="BG3" s="431"/>
      <c r="BH3" s="231"/>
      <c r="BI3" s="267"/>
      <c r="BJ3" s="431"/>
      <c r="BK3" s="431"/>
      <c r="BL3" s="431"/>
      <c r="BM3" s="431"/>
      <c r="BN3" s="231"/>
      <c r="BO3" s="387" t="s">
        <v>244</v>
      </c>
      <c r="BP3" s="387"/>
      <c r="BQ3" s="387"/>
      <c r="BR3" s="387"/>
      <c r="BS3" s="387"/>
      <c r="BT3" s="385"/>
      <c r="BU3" s="387" t="s">
        <v>245</v>
      </c>
      <c r="BV3" s="387"/>
      <c r="BW3" s="387"/>
      <c r="BX3" s="387"/>
      <c r="BY3" s="387"/>
      <c r="BZ3" s="385"/>
      <c r="CA3" s="387" t="s">
        <v>246</v>
      </c>
      <c r="CB3" s="387"/>
      <c r="CC3" s="387"/>
      <c r="CD3" s="387"/>
      <c r="CE3" s="387"/>
      <c r="CF3" s="385"/>
      <c r="CG3" s="387" t="s">
        <v>184</v>
      </c>
      <c r="CH3" s="387"/>
      <c r="CI3" s="387"/>
      <c r="CJ3" s="387"/>
      <c r="CK3" s="387"/>
      <c r="CL3" s="387"/>
      <c r="CM3" s="388"/>
      <c r="CN3" s="388"/>
      <c r="CO3" s="388"/>
      <c r="CP3" s="388"/>
      <c r="CQ3" s="388"/>
      <c r="CR3" s="388"/>
      <c r="CS3" s="388"/>
      <c r="CT3" s="388"/>
      <c r="CU3" s="388"/>
      <c r="CV3" s="388"/>
      <c r="CW3" s="388"/>
      <c r="CX3" s="388"/>
      <c r="CY3" s="388"/>
      <c r="CZ3" s="388"/>
      <c r="DA3" s="388"/>
      <c r="DB3" s="388"/>
      <c r="DC3" s="388"/>
      <c r="DD3" s="388"/>
      <c r="DE3" s="388"/>
      <c r="DF3" s="388"/>
      <c r="DG3" s="388"/>
      <c r="DH3" s="388"/>
      <c r="DI3" s="388"/>
      <c r="DJ3" s="388"/>
      <c r="DK3" s="388"/>
      <c r="DL3" s="388"/>
      <c r="DM3" s="388"/>
      <c r="DN3" s="388"/>
      <c r="DO3" s="388"/>
      <c r="DP3" s="388"/>
      <c r="DQ3" s="388"/>
      <c r="DR3" s="388"/>
      <c r="DS3" s="388"/>
      <c r="DT3" s="388"/>
      <c r="DU3" s="388"/>
      <c r="DV3" s="388"/>
      <c r="DW3" s="388"/>
      <c r="DX3" s="388"/>
      <c r="DY3" s="388"/>
      <c r="DZ3" s="388"/>
      <c r="EA3" s="388"/>
      <c r="EB3" s="388"/>
      <c r="EC3" s="388"/>
      <c r="ED3" s="388"/>
      <c r="EE3" s="388"/>
      <c r="EF3" s="388"/>
      <c r="EG3" s="388"/>
      <c r="EH3" s="388"/>
      <c r="EI3" s="388"/>
      <c r="EJ3" s="388"/>
      <c r="EK3" s="388"/>
    </row>
    <row r="4" spans="1:152" ht="21" x14ac:dyDescent="0.25">
      <c r="A4" s="331"/>
      <c r="B4" s="331"/>
      <c r="C4" s="331"/>
      <c r="D4" s="402"/>
      <c r="E4" s="402"/>
      <c r="F4" s="393"/>
      <c r="G4" s="393"/>
      <c r="H4" s="393"/>
      <c r="I4" s="393"/>
      <c r="J4" s="393"/>
      <c r="K4" s="403"/>
      <c r="L4" s="402"/>
      <c r="M4" s="393"/>
      <c r="N4" s="393"/>
      <c r="O4" s="393"/>
      <c r="P4" s="393"/>
      <c r="Q4" s="393"/>
      <c r="R4" s="403"/>
      <c r="S4" s="402"/>
      <c r="T4" s="393"/>
      <c r="U4" s="393"/>
      <c r="V4" s="393"/>
      <c r="W4" s="393"/>
      <c r="X4" s="393"/>
      <c r="Y4" s="403"/>
      <c r="Z4" s="403"/>
      <c r="AA4" s="439"/>
      <c r="AB4" s="439"/>
      <c r="AC4" s="439"/>
      <c r="AD4" s="439"/>
      <c r="AE4" s="439"/>
      <c r="AF4" s="440"/>
      <c r="AG4" s="440"/>
      <c r="AH4" s="426"/>
      <c r="AI4" s="393"/>
      <c r="AJ4" s="393"/>
      <c r="AK4" s="393"/>
      <c r="AL4" s="393"/>
      <c r="AM4" s="403"/>
      <c r="AN4" s="402"/>
      <c r="AO4" s="393"/>
      <c r="AP4" s="393"/>
      <c r="AQ4" s="393"/>
      <c r="AR4" s="393"/>
      <c r="AS4" s="393"/>
      <c r="AT4" s="403"/>
      <c r="AU4" s="402"/>
      <c r="AV4" s="170"/>
      <c r="AW4" s="268"/>
      <c r="AX4" s="268"/>
      <c r="AY4" s="268"/>
      <c r="AZ4" s="268"/>
      <c r="BA4" s="171"/>
      <c r="BB4" s="170"/>
      <c r="BC4" s="268"/>
      <c r="BD4" s="268"/>
      <c r="BE4" s="268"/>
      <c r="BF4" s="268"/>
      <c r="BG4" s="268"/>
      <c r="BH4" s="171"/>
      <c r="BI4" s="393"/>
      <c r="BJ4" s="393"/>
      <c r="BK4" s="393"/>
      <c r="BL4" s="393"/>
      <c r="BM4" s="403"/>
      <c r="BN4" s="402"/>
      <c r="BO4" s="393"/>
      <c r="BP4" s="393"/>
      <c r="BQ4" s="393"/>
      <c r="BR4" s="393"/>
      <c r="BS4" s="402"/>
      <c r="BT4" s="402"/>
      <c r="BU4" s="393" t="s">
        <v>21</v>
      </c>
      <c r="BV4" s="393" t="s">
        <v>22</v>
      </c>
      <c r="BW4" s="393" t="s">
        <v>23</v>
      </c>
      <c r="BX4" s="393" t="s">
        <v>24</v>
      </c>
      <c r="BY4" s="402" t="s">
        <v>95</v>
      </c>
      <c r="BZ4" s="402" t="s">
        <v>96</v>
      </c>
      <c r="CA4" s="393" t="s">
        <v>21</v>
      </c>
      <c r="CB4" s="393" t="s">
        <v>22</v>
      </c>
      <c r="CC4" s="393" t="s">
        <v>23</v>
      </c>
      <c r="CD4" s="393" t="s">
        <v>24</v>
      </c>
      <c r="CE4" s="402" t="s">
        <v>95</v>
      </c>
      <c r="CF4" s="402" t="s">
        <v>96</v>
      </c>
      <c r="CG4" s="393" t="s">
        <v>21</v>
      </c>
      <c r="CH4" s="393" t="s">
        <v>22</v>
      </c>
      <c r="CI4" s="393" t="s">
        <v>23</v>
      </c>
      <c r="CJ4" s="393" t="s">
        <v>24</v>
      </c>
      <c r="CK4" s="402" t="s">
        <v>95</v>
      </c>
      <c r="CL4" s="402" t="s">
        <v>96</v>
      </c>
      <c r="CM4" s="388"/>
      <c r="CN4" s="388"/>
      <c r="CO4" s="388"/>
      <c r="CP4" s="388"/>
      <c r="CQ4" s="388"/>
      <c r="CR4" s="388"/>
      <c r="CS4" s="388"/>
      <c r="CT4" s="388"/>
      <c r="CU4" s="388"/>
      <c r="CV4" s="388"/>
      <c r="CW4" s="388"/>
      <c r="CX4" s="388"/>
      <c r="CY4" s="388"/>
      <c r="CZ4" s="388"/>
      <c r="DA4" s="388"/>
      <c r="DB4" s="388"/>
      <c r="DC4" s="388"/>
      <c r="DD4" s="388"/>
      <c r="DE4" s="388"/>
      <c r="DF4" s="388"/>
      <c r="DG4" s="388"/>
      <c r="DH4" s="388"/>
      <c r="DI4" s="388"/>
      <c r="DJ4" s="388"/>
      <c r="DK4" s="388"/>
      <c r="DL4" s="388"/>
      <c r="DM4" s="388"/>
      <c r="DN4" s="388"/>
      <c r="DO4" s="388"/>
      <c r="DP4" s="388"/>
      <c r="DQ4" s="388"/>
      <c r="DR4" s="388"/>
      <c r="DS4" s="388"/>
      <c r="DT4" s="388"/>
      <c r="DU4" s="388"/>
      <c r="DV4" s="388"/>
      <c r="DW4" s="388"/>
      <c r="DX4" s="388"/>
      <c r="DY4" s="388"/>
      <c r="DZ4" s="388"/>
      <c r="EA4" s="388"/>
      <c r="EB4" s="388"/>
      <c r="EC4" s="388"/>
      <c r="ED4" s="388"/>
      <c r="EE4" s="388"/>
      <c r="EF4" s="388"/>
      <c r="EG4" s="388"/>
      <c r="EH4" s="388"/>
      <c r="EI4" s="388"/>
      <c r="EJ4" s="388"/>
      <c r="EK4" s="388"/>
    </row>
    <row r="5" spans="1:152" ht="21" x14ac:dyDescent="0.25">
      <c r="A5" s="207" t="s">
        <v>180</v>
      </c>
      <c r="B5" s="331" t="s">
        <v>22</v>
      </c>
      <c r="C5" s="207" t="s">
        <v>17</v>
      </c>
      <c r="D5" s="468" t="s">
        <v>95</v>
      </c>
      <c r="E5" s="468" t="s">
        <v>96</v>
      </c>
      <c r="F5" s="65" t="s">
        <v>21</v>
      </c>
      <c r="G5" s="65" t="s">
        <v>22</v>
      </c>
      <c r="H5" s="65" t="s">
        <v>117</v>
      </c>
      <c r="I5" s="65" t="s">
        <v>23</v>
      </c>
      <c r="J5" s="65" t="s">
        <v>24</v>
      </c>
      <c r="K5" s="55" t="s">
        <v>115</v>
      </c>
      <c r="L5" s="65" t="s">
        <v>96</v>
      </c>
      <c r="M5" s="434" t="s">
        <v>21</v>
      </c>
      <c r="N5" s="434" t="s">
        <v>22</v>
      </c>
      <c r="O5" s="434" t="s">
        <v>117</v>
      </c>
      <c r="P5" s="434" t="s">
        <v>23</v>
      </c>
      <c r="Q5" s="434" t="s">
        <v>24</v>
      </c>
      <c r="R5" s="435" t="s">
        <v>115</v>
      </c>
      <c r="S5" s="402" t="s">
        <v>96</v>
      </c>
      <c r="T5" s="65" t="s">
        <v>21</v>
      </c>
      <c r="U5" s="65" t="s">
        <v>22</v>
      </c>
      <c r="V5" s="65" t="s">
        <v>117</v>
      </c>
      <c r="W5" s="65" t="s">
        <v>23</v>
      </c>
      <c r="X5" s="65" t="s">
        <v>24</v>
      </c>
      <c r="Y5" s="55" t="s">
        <v>115</v>
      </c>
      <c r="Z5" s="65" t="s">
        <v>96</v>
      </c>
      <c r="AA5" s="335" t="s">
        <v>21</v>
      </c>
      <c r="AB5" s="335" t="s">
        <v>22</v>
      </c>
      <c r="AC5" s="335" t="s">
        <v>117</v>
      </c>
      <c r="AD5" s="335" t="s">
        <v>23</v>
      </c>
      <c r="AE5" s="335" t="s">
        <v>24</v>
      </c>
      <c r="AF5" s="435" t="s">
        <v>115</v>
      </c>
      <c r="AG5" s="335" t="s">
        <v>96</v>
      </c>
      <c r="AH5" s="442" t="s">
        <v>21</v>
      </c>
      <c r="AI5" s="442" t="s">
        <v>22</v>
      </c>
      <c r="AJ5" s="442" t="s">
        <v>117</v>
      </c>
      <c r="AK5" s="442" t="s">
        <v>23</v>
      </c>
      <c r="AL5" s="442" t="s">
        <v>24</v>
      </c>
      <c r="AM5" s="443" t="s">
        <v>115</v>
      </c>
      <c r="AN5" s="442" t="s">
        <v>96</v>
      </c>
      <c r="AO5" s="54" t="s">
        <v>21</v>
      </c>
      <c r="AP5" s="54" t="s">
        <v>22</v>
      </c>
      <c r="AQ5" s="54" t="s">
        <v>117</v>
      </c>
      <c r="AR5" s="54" t="s">
        <v>23</v>
      </c>
      <c r="AS5" s="54" t="s">
        <v>24</v>
      </c>
      <c r="AT5" s="54" t="s">
        <v>115</v>
      </c>
      <c r="AU5" s="54" t="s">
        <v>96</v>
      </c>
      <c r="AV5" s="434" t="s">
        <v>21</v>
      </c>
      <c r="AW5" s="434" t="s">
        <v>22</v>
      </c>
      <c r="AX5" s="434" t="s">
        <v>117</v>
      </c>
      <c r="AY5" s="434" t="s">
        <v>23</v>
      </c>
      <c r="AZ5" s="434" t="s">
        <v>24</v>
      </c>
      <c r="BA5" s="444" t="s">
        <v>115</v>
      </c>
      <c r="BB5" s="449" t="s">
        <v>21</v>
      </c>
      <c r="BC5" s="449" t="s">
        <v>22</v>
      </c>
      <c r="BD5" s="449" t="s">
        <v>117</v>
      </c>
      <c r="BE5" s="449" t="s">
        <v>23</v>
      </c>
      <c r="BF5" s="449" t="s">
        <v>24</v>
      </c>
      <c r="BG5" s="449" t="s">
        <v>115</v>
      </c>
      <c r="BH5" s="449" t="s">
        <v>269</v>
      </c>
      <c r="BI5" s="434" t="s">
        <v>21</v>
      </c>
      <c r="BJ5" s="434" t="s">
        <v>22</v>
      </c>
      <c r="BK5" s="434" t="s">
        <v>23</v>
      </c>
      <c r="BL5" s="434" t="s">
        <v>24</v>
      </c>
      <c r="BM5" s="450" t="s">
        <v>115</v>
      </c>
      <c r="BN5" s="434" t="s">
        <v>96</v>
      </c>
      <c r="BO5" s="394" t="s">
        <v>21</v>
      </c>
      <c r="BP5" s="394" t="s">
        <v>22</v>
      </c>
      <c r="BQ5" s="394" t="s">
        <v>23</v>
      </c>
      <c r="BR5" s="394" t="s">
        <v>24</v>
      </c>
      <c r="BS5" s="401" t="s">
        <v>115</v>
      </c>
      <c r="BT5" s="401" t="s">
        <v>96</v>
      </c>
      <c r="BU5" s="394"/>
      <c r="BV5" s="394"/>
      <c r="BW5" s="394"/>
      <c r="BX5" s="394"/>
      <c r="BY5" s="401"/>
      <c r="BZ5" s="401"/>
      <c r="CA5" s="394"/>
      <c r="CB5" s="394"/>
      <c r="CC5" s="394"/>
      <c r="CD5" s="394"/>
      <c r="CE5" s="401"/>
      <c r="CF5" s="401"/>
      <c r="CG5" s="394"/>
      <c r="CH5" s="394"/>
      <c r="CI5" s="394"/>
      <c r="CJ5" s="394"/>
      <c r="CK5" s="401"/>
      <c r="CL5" s="401"/>
      <c r="CM5" s="388"/>
      <c r="CN5" s="388"/>
      <c r="CO5" s="388"/>
      <c r="CP5" s="388"/>
      <c r="CQ5" s="388"/>
      <c r="CR5" s="388"/>
      <c r="CS5" s="388"/>
      <c r="CT5" s="388"/>
      <c r="CU5" s="388"/>
      <c r="CV5" s="388"/>
      <c r="CW5" s="388"/>
      <c r="CX5" s="388"/>
      <c r="CY5" s="388"/>
      <c r="CZ5" s="388"/>
      <c r="DA5" s="388"/>
      <c r="DB5" s="388"/>
      <c r="DC5" s="388"/>
      <c r="DD5" s="388"/>
      <c r="DE5" s="388"/>
      <c r="DF5" s="388"/>
      <c r="DG5" s="388"/>
      <c r="DH5" s="388"/>
      <c r="DI5" s="388"/>
      <c r="DJ5" s="388"/>
      <c r="DK5" s="388"/>
      <c r="DL5" s="388"/>
      <c r="DM5" s="388"/>
      <c r="DN5" s="388"/>
      <c r="DO5" s="388"/>
      <c r="DP5" s="388"/>
      <c r="DQ5" s="388"/>
      <c r="DR5" s="388"/>
      <c r="DS5" s="388"/>
      <c r="DT5" s="388"/>
      <c r="DU5" s="388"/>
      <c r="DV5" s="388"/>
      <c r="DW5" s="388"/>
      <c r="DX5" s="388"/>
      <c r="DY5" s="388"/>
      <c r="DZ5" s="388"/>
      <c r="EA5" s="388"/>
      <c r="EB5" s="388"/>
      <c r="EC5" s="388"/>
      <c r="ED5" s="388"/>
      <c r="EE5" s="388"/>
      <c r="EF5" s="388"/>
      <c r="EG5" s="388"/>
      <c r="EH5" s="388"/>
      <c r="EI5" s="388"/>
      <c r="EJ5" s="388"/>
      <c r="EK5" s="388"/>
    </row>
    <row r="6" spans="1:152" x14ac:dyDescent="0.25">
      <c r="A6" s="422" t="s">
        <v>27</v>
      </c>
      <c r="B6" s="11">
        <v>1702</v>
      </c>
      <c r="C6" s="399">
        <v>622</v>
      </c>
      <c r="D6" s="399">
        <v>95969</v>
      </c>
      <c r="E6" s="399">
        <v>95969</v>
      </c>
      <c r="F6" s="399">
        <v>711</v>
      </c>
      <c r="G6" s="11">
        <v>1702</v>
      </c>
      <c r="H6" s="399">
        <v>56</v>
      </c>
      <c r="I6" s="399" t="s">
        <v>29</v>
      </c>
      <c r="J6" s="399" t="s">
        <v>56</v>
      </c>
      <c r="K6" s="399">
        <v>0</v>
      </c>
      <c r="L6" s="399">
        <v>0</v>
      </c>
      <c r="M6" s="398" t="s">
        <v>251</v>
      </c>
      <c r="N6" s="11">
        <v>1702</v>
      </c>
      <c r="O6" s="396" t="s">
        <v>250</v>
      </c>
      <c r="P6" s="396" t="s">
        <v>29</v>
      </c>
      <c r="Q6" s="397" t="s">
        <v>56</v>
      </c>
      <c r="R6" s="399">
        <v>0</v>
      </c>
      <c r="S6" s="399">
        <v>0</v>
      </c>
      <c r="T6" s="398" t="s">
        <v>264</v>
      </c>
      <c r="U6" s="11">
        <v>1702</v>
      </c>
      <c r="V6" s="396" t="s">
        <v>252</v>
      </c>
      <c r="W6" s="396" t="s">
        <v>29</v>
      </c>
      <c r="X6" s="397" t="s">
        <v>56</v>
      </c>
      <c r="Y6" s="399">
        <v>0</v>
      </c>
      <c r="Z6" s="399">
        <v>0</v>
      </c>
      <c r="AA6" s="398" t="s">
        <v>265</v>
      </c>
      <c r="AB6" s="11">
        <v>1702</v>
      </c>
      <c r="AC6" s="396" t="s">
        <v>254</v>
      </c>
      <c r="AD6" s="396" t="s">
        <v>29</v>
      </c>
      <c r="AE6" s="397" t="s">
        <v>56</v>
      </c>
      <c r="AF6" s="399">
        <v>0</v>
      </c>
      <c r="AG6" s="399">
        <v>0</v>
      </c>
      <c r="AH6" s="398" t="s">
        <v>266</v>
      </c>
      <c r="AI6" s="11">
        <v>1702</v>
      </c>
      <c r="AJ6" s="396" t="s">
        <v>255</v>
      </c>
      <c r="AK6" s="396" t="s">
        <v>29</v>
      </c>
      <c r="AL6" s="397" t="s">
        <v>56</v>
      </c>
      <c r="AM6" s="399">
        <v>0</v>
      </c>
      <c r="AN6" s="399">
        <v>0</v>
      </c>
      <c r="AO6" s="398" t="s">
        <v>267</v>
      </c>
      <c r="AP6" s="11">
        <v>1702</v>
      </c>
      <c r="AQ6" s="396" t="s">
        <v>256</v>
      </c>
      <c r="AR6" s="396" t="s">
        <v>29</v>
      </c>
      <c r="AS6" s="397" t="s">
        <v>56</v>
      </c>
      <c r="AT6" s="399">
        <v>0</v>
      </c>
      <c r="AU6" s="399">
        <v>0</v>
      </c>
      <c r="AV6" s="398" t="s">
        <v>268</v>
      </c>
      <c r="AW6" s="11">
        <v>1702</v>
      </c>
      <c r="AX6" s="59" t="s">
        <v>258</v>
      </c>
      <c r="AY6" s="396" t="s">
        <v>29</v>
      </c>
      <c r="AZ6" s="397" t="s">
        <v>56</v>
      </c>
      <c r="BA6" s="399">
        <v>0</v>
      </c>
      <c r="BB6" s="445" t="s">
        <v>270</v>
      </c>
      <c r="BC6" s="11">
        <v>1702</v>
      </c>
      <c r="BD6" s="446" t="s">
        <v>259</v>
      </c>
      <c r="BE6" s="396" t="s">
        <v>29</v>
      </c>
      <c r="BF6" s="447" t="s">
        <v>56</v>
      </c>
      <c r="BG6" s="448">
        <v>0</v>
      </c>
      <c r="BH6" s="448">
        <v>0</v>
      </c>
      <c r="BI6" s="395" t="s">
        <v>271</v>
      </c>
      <c r="BJ6" s="11">
        <v>1702</v>
      </c>
      <c r="BK6" s="396" t="s">
        <v>29</v>
      </c>
      <c r="BL6" s="447" t="s">
        <v>56</v>
      </c>
      <c r="BM6" s="399">
        <v>0</v>
      </c>
      <c r="BN6" s="399">
        <v>0</v>
      </c>
      <c r="BO6" s="398"/>
      <c r="BP6" s="396"/>
      <c r="BQ6" s="396"/>
      <c r="BR6" s="397"/>
      <c r="BS6" s="400">
        <v>0</v>
      </c>
      <c r="BT6" s="400">
        <v>0</v>
      </c>
      <c r="BU6" s="404">
        <v>343</v>
      </c>
      <c r="BV6" s="405">
        <v>0</v>
      </c>
      <c r="BW6" s="405" t="s">
        <v>29</v>
      </c>
      <c r="BX6" s="406" t="s">
        <v>30</v>
      </c>
      <c r="BY6" s="400">
        <v>0</v>
      </c>
      <c r="BZ6" s="400">
        <v>0</v>
      </c>
      <c r="CA6" s="395" t="s">
        <v>247</v>
      </c>
      <c r="CB6" s="396">
        <v>0</v>
      </c>
      <c r="CC6" s="396" t="s">
        <v>29</v>
      </c>
      <c r="CD6" s="397" t="s">
        <v>30</v>
      </c>
      <c r="CE6" s="400">
        <v>0</v>
      </c>
      <c r="CF6" s="400">
        <v>0</v>
      </c>
      <c r="CG6" s="404">
        <v>345</v>
      </c>
      <c r="CH6" s="405">
        <v>0</v>
      </c>
      <c r="CI6" s="405" t="s">
        <v>29</v>
      </c>
      <c r="CJ6" s="406" t="s">
        <v>30</v>
      </c>
      <c r="CK6" s="400">
        <v>0</v>
      </c>
      <c r="CL6" s="400">
        <v>0</v>
      </c>
      <c r="CM6" s="391"/>
      <c r="CN6" s="391"/>
      <c r="CO6" s="391"/>
      <c r="CP6" s="391"/>
      <c r="CQ6" s="391"/>
      <c r="CR6" s="391"/>
      <c r="CS6" s="391"/>
      <c r="CT6" s="391"/>
      <c r="CU6" s="391"/>
      <c r="CV6" s="391"/>
      <c r="CW6" s="391"/>
      <c r="CX6" s="391"/>
      <c r="CY6" s="391"/>
      <c r="CZ6" s="391"/>
      <c r="DA6" s="391"/>
      <c r="DB6" s="391"/>
      <c r="DC6" s="391"/>
      <c r="DD6" s="391"/>
      <c r="DE6" s="391"/>
      <c r="DF6" s="391"/>
      <c r="DG6" s="391"/>
      <c r="DH6" s="391"/>
      <c r="DI6" s="391"/>
      <c r="DJ6" s="391"/>
      <c r="DK6" s="391"/>
      <c r="DL6" s="391"/>
      <c r="DM6" s="391"/>
      <c r="DN6" s="391"/>
      <c r="DO6" s="391"/>
      <c r="DP6" s="391"/>
      <c r="DQ6" s="391"/>
      <c r="DR6" s="391"/>
      <c r="DS6" s="391"/>
      <c r="DT6" s="391"/>
      <c r="DU6" s="391"/>
      <c r="DV6" s="391"/>
      <c r="DW6" s="391"/>
      <c r="DX6" s="391"/>
      <c r="DY6" s="391"/>
      <c r="DZ6" s="391"/>
      <c r="EA6" s="391"/>
      <c r="EB6" s="391"/>
      <c r="EC6" s="391"/>
      <c r="ED6" s="391"/>
      <c r="EE6" s="391"/>
      <c r="EF6" s="391"/>
      <c r="EG6" s="391"/>
      <c r="EH6" s="391"/>
      <c r="EI6" s="391"/>
      <c r="EJ6" s="391"/>
      <c r="EK6" s="391"/>
    </row>
    <row r="7" spans="1:152" x14ac:dyDescent="0.25">
      <c r="A7" s="422" t="s">
        <v>28</v>
      </c>
      <c r="B7" s="11">
        <v>1903</v>
      </c>
      <c r="C7" s="399">
        <v>5343</v>
      </c>
      <c r="D7" s="399">
        <v>818111.5199999999</v>
      </c>
      <c r="E7" s="399">
        <v>818111.5199999999</v>
      </c>
      <c r="F7" s="399">
        <v>711</v>
      </c>
      <c r="G7" s="11">
        <v>1903</v>
      </c>
      <c r="H7" s="399">
        <v>56</v>
      </c>
      <c r="I7" s="399" t="s">
        <v>29</v>
      </c>
      <c r="J7" s="399" t="s">
        <v>56</v>
      </c>
      <c r="K7" s="399">
        <v>0</v>
      </c>
      <c r="L7" s="399">
        <v>0</v>
      </c>
      <c r="M7" s="398" t="s">
        <v>251</v>
      </c>
      <c r="N7" s="11">
        <v>1903</v>
      </c>
      <c r="O7" s="396" t="s">
        <v>252</v>
      </c>
      <c r="P7" s="396" t="s">
        <v>29</v>
      </c>
      <c r="Q7" s="397" t="s">
        <v>30</v>
      </c>
      <c r="R7" s="399">
        <v>1</v>
      </c>
      <c r="S7" s="399">
        <v>1</v>
      </c>
      <c r="T7" s="398" t="s">
        <v>264</v>
      </c>
      <c r="U7" s="11">
        <v>1903</v>
      </c>
      <c r="V7" s="396" t="s">
        <v>252</v>
      </c>
      <c r="W7" s="396" t="s">
        <v>29</v>
      </c>
      <c r="X7" s="397" t="s">
        <v>56</v>
      </c>
      <c r="Y7" s="399">
        <v>0</v>
      </c>
      <c r="Z7" s="399">
        <v>0</v>
      </c>
      <c r="AA7" s="398" t="s">
        <v>265</v>
      </c>
      <c r="AB7" s="11">
        <v>1903</v>
      </c>
      <c r="AC7" s="396" t="s">
        <v>254</v>
      </c>
      <c r="AD7" s="396" t="s">
        <v>29</v>
      </c>
      <c r="AE7" s="397" t="s">
        <v>56</v>
      </c>
      <c r="AF7" s="399">
        <v>0</v>
      </c>
      <c r="AG7" s="399">
        <v>0</v>
      </c>
      <c r="AH7" s="398" t="s">
        <v>266</v>
      </c>
      <c r="AI7" s="11">
        <v>1903</v>
      </c>
      <c r="AJ7" s="396" t="s">
        <v>255</v>
      </c>
      <c r="AK7" s="396" t="s">
        <v>29</v>
      </c>
      <c r="AL7" s="397" t="s">
        <v>56</v>
      </c>
      <c r="AM7" s="399">
        <v>0</v>
      </c>
      <c r="AN7" s="399">
        <v>0</v>
      </c>
      <c r="AO7" s="398" t="s">
        <v>267</v>
      </c>
      <c r="AP7" s="11">
        <v>1903</v>
      </c>
      <c r="AQ7" s="396" t="s">
        <v>256</v>
      </c>
      <c r="AR7" s="396" t="s">
        <v>29</v>
      </c>
      <c r="AS7" s="397" t="s">
        <v>56</v>
      </c>
      <c r="AT7" s="399">
        <v>0</v>
      </c>
      <c r="AU7" s="399">
        <v>0</v>
      </c>
      <c r="AV7" s="398" t="s">
        <v>268</v>
      </c>
      <c r="AW7" s="11">
        <v>1903</v>
      </c>
      <c r="AX7" s="59" t="s">
        <v>258</v>
      </c>
      <c r="AY7" s="396" t="s">
        <v>29</v>
      </c>
      <c r="AZ7" s="397" t="s">
        <v>56</v>
      </c>
      <c r="BA7" s="399">
        <v>0</v>
      </c>
      <c r="BB7" s="445" t="s">
        <v>270</v>
      </c>
      <c r="BC7" s="11">
        <v>1903</v>
      </c>
      <c r="BD7" s="446" t="s">
        <v>259</v>
      </c>
      <c r="BE7" s="396" t="s">
        <v>29</v>
      </c>
      <c r="BF7" s="447" t="s">
        <v>56</v>
      </c>
      <c r="BG7" s="399">
        <v>0</v>
      </c>
      <c r="BH7" s="399">
        <v>0</v>
      </c>
      <c r="BI7" s="395" t="s">
        <v>271</v>
      </c>
      <c r="BJ7" s="11">
        <v>1903</v>
      </c>
      <c r="BK7" s="396" t="s">
        <v>29</v>
      </c>
      <c r="BL7" s="447" t="s">
        <v>56</v>
      </c>
      <c r="BM7" s="399">
        <v>0</v>
      </c>
      <c r="BN7" s="399">
        <v>0</v>
      </c>
      <c r="BO7" s="398">
        <v>341</v>
      </c>
      <c r="BP7" s="396">
        <v>0</v>
      </c>
      <c r="BQ7" s="396" t="s">
        <v>29</v>
      </c>
      <c r="BR7" s="397" t="s">
        <v>30</v>
      </c>
      <c r="BS7" s="400">
        <v>1.2223272445790767</v>
      </c>
      <c r="BT7" s="400">
        <v>1.2223272445790767</v>
      </c>
      <c r="BU7" s="404">
        <v>342</v>
      </c>
      <c r="BV7" s="405">
        <v>0</v>
      </c>
      <c r="BW7" s="405" t="s">
        <v>29</v>
      </c>
      <c r="BX7" s="406" t="s">
        <v>30</v>
      </c>
      <c r="BY7" s="400">
        <v>0</v>
      </c>
      <c r="BZ7" s="400">
        <v>0</v>
      </c>
      <c r="CA7" s="395" t="s">
        <v>248</v>
      </c>
      <c r="CB7" s="396">
        <v>0</v>
      </c>
      <c r="CC7" s="396" t="s">
        <v>29</v>
      </c>
      <c r="CD7" s="397" t="s">
        <v>30</v>
      </c>
      <c r="CE7" s="400">
        <v>1.2223272445790767</v>
      </c>
      <c r="CF7" s="400">
        <v>1.2223272445790767</v>
      </c>
      <c r="CG7" s="404">
        <v>344</v>
      </c>
      <c r="CH7" s="405">
        <v>0</v>
      </c>
      <c r="CI7" s="405" t="s">
        <v>29</v>
      </c>
      <c r="CJ7" s="406" t="s">
        <v>30</v>
      </c>
      <c r="CK7" s="400">
        <v>0</v>
      </c>
      <c r="CL7" s="400">
        <v>0</v>
      </c>
      <c r="CM7" s="391"/>
      <c r="CN7" s="391"/>
      <c r="CO7" s="391"/>
      <c r="CP7" s="391"/>
      <c r="CQ7" s="391"/>
      <c r="CR7" s="391"/>
      <c r="CS7" s="391"/>
      <c r="CT7" s="391"/>
      <c r="CU7" s="391"/>
      <c r="CV7" s="391"/>
      <c r="CW7" s="391"/>
      <c r="CX7" s="391"/>
      <c r="CY7" s="391"/>
      <c r="CZ7" s="391"/>
      <c r="DA7" s="391"/>
      <c r="DB7" s="391"/>
      <c r="DC7" s="391"/>
      <c r="DD7" s="391"/>
      <c r="DE7" s="391"/>
      <c r="DF7" s="391"/>
      <c r="DG7" s="391"/>
      <c r="DH7" s="391"/>
      <c r="DI7" s="391"/>
      <c r="DJ7" s="391"/>
      <c r="DK7" s="391"/>
      <c r="DL7" s="391"/>
      <c r="DM7" s="391"/>
      <c r="DN7" s="391"/>
      <c r="DO7" s="391"/>
      <c r="DP7" s="391"/>
      <c r="DQ7" s="391"/>
      <c r="DR7" s="391"/>
      <c r="DS7" s="391"/>
      <c r="DT7" s="391"/>
      <c r="DU7" s="391"/>
      <c r="DV7" s="391"/>
      <c r="DW7" s="391"/>
      <c r="DX7" s="391"/>
      <c r="DY7" s="391"/>
      <c r="DZ7" s="391"/>
      <c r="EA7" s="391"/>
      <c r="EB7" s="391"/>
      <c r="EC7" s="391"/>
      <c r="ED7" s="391"/>
      <c r="EE7" s="391"/>
      <c r="EF7" s="391"/>
      <c r="EG7" s="391"/>
      <c r="EH7" s="391"/>
      <c r="EI7" s="391"/>
      <c r="EJ7" s="391"/>
      <c r="EK7" s="391"/>
    </row>
    <row r="8" spans="1:152" x14ac:dyDescent="0.25">
      <c r="A8" s="422" t="s">
        <v>36</v>
      </c>
      <c r="B8" s="11">
        <v>2406</v>
      </c>
      <c r="C8" s="399">
        <v>8711</v>
      </c>
      <c r="D8" s="399">
        <v>1137999</v>
      </c>
      <c r="E8" s="399">
        <v>1137999</v>
      </c>
      <c r="F8" s="399">
        <v>711</v>
      </c>
      <c r="G8" s="11">
        <v>2406</v>
      </c>
      <c r="H8" s="399">
        <v>56</v>
      </c>
      <c r="I8" s="399" t="s">
        <v>29</v>
      </c>
      <c r="J8" s="399" t="s">
        <v>56</v>
      </c>
      <c r="K8" s="399">
        <v>1</v>
      </c>
      <c r="L8" s="399">
        <v>1</v>
      </c>
      <c r="M8" s="398" t="s">
        <v>251</v>
      </c>
      <c r="N8" s="11">
        <v>2406</v>
      </c>
      <c r="O8" s="396" t="s">
        <v>253</v>
      </c>
      <c r="P8" s="396" t="s">
        <v>29</v>
      </c>
      <c r="Q8" s="397" t="s">
        <v>37</v>
      </c>
      <c r="R8" s="399">
        <v>2</v>
      </c>
      <c r="S8" s="399">
        <v>2</v>
      </c>
      <c r="T8" s="398" t="s">
        <v>264</v>
      </c>
      <c r="U8" s="11">
        <v>2406</v>
      </c>
      <c r="V8" s="396" t="s">
        <v>252</v>
      </c>
      <c r="W8" s="396" t="s">
        <v>29</v>
      </c>
      <c r="X8" s="397" t="s">
        <v>56</v>
      </c>
      <c r="Y8" s="399">
        <v>0</v>
      </c>
      <c r="Z8" s="399">
        <v>0</v>
      </c>
      <c r="AA8" s="398" t="s">
        <v>265</v>
      </c>
      <c r="AB8" s="11">
        <v>2406</v>
      </c>
      <c r="AC8" s="396" t="s">
        <v>254</v>
      </c>
      <c r="AD8" s="396" t="s">
        <v>29</v>
      </c>
      <c r="AE8" s="397" t="s">
        <v>56</v>
      </c>
      <c r="AF8" s="399">
        <v>2</v>
      </c>
      <c r="AG8" s="399">
        <v>2</v>
      </c>
      <c r="AH8" s="398" t="s">
        <v>266</v>
      </c>
      <c r="AI8" s="11">
        <v>2406</v>
      </c>
      <c r="AJ8" s="396" t="s">
        <v>255</v>
      </c>
      <c r="AK8" s="396" t="s">
        <v>29</v>
      </c>
      <c r="AL8" s="397" t="s">
        <v>56</v>
      </c>
      <c r="AM8" s="399">
        <v>0</v>
      </c>
      <c r="AN8" s="399">
        <v>0</v>
      </c>
      <c r="AO8" s="398" t="s">
        <v>267</v>
      </c>
      <c r="AP8" s="11">
        <v>2406</v>
      </c>
      <c r="AQ8" s="396" t="s">
        <v>256</v>
      </c>
      <c r="AR8" s="396" t="s">
        <v>29</v>
      </c>
      <c r="AS8" s="397" t="s">
        <v>56</v>
      </c>
      <c r="AT8" s="399">
        <v>0</v>
      </c>
      <c r="AU8" s="399">
        <v>0</v>
      </c>
      <c r="AV8" s="398" t="s">
        <v>268</v>
      </c>
      <c r="AW8" s="11">
        <v>2406</v>
      </c>
      <c r="AX8" s="59" t="s">
        <v>258</v>
      </c>
      <c r="AY8" s="396" t="s">
        <v>29</v>
      </c>
      <c r="AZ8" s="397" t="s">
        <v>56</v>
      </c>
      <c r="BA8" s="399">
        <v>28</v>
      </c>
      <c r="BB8" s="445" t="s">
        <v>270</v>
      </c>
      <c r="BC8" s="11">
        <v>2406</v>
      </c>
      <c r="BD8" s="446" t="s">
        <v>259</v>
      </c>
      <c r="BE8" s="396" t="s">
        <v>29</v>
      </c>
      <c r="BF8" s="447" t="s">
        <v>56</v>
      </c>
      <c r="BG8" s="399">
        <v>14</v>
      </c>
      <c r="BH8" s="399">
        <v>14</v>
      </c>
      <c r="BI8" s="395" t="s">
        <v>271</v>
      </c>
      <c r="BJ8" s="11">
        <v>2406</v>
      </c>
      <c r="BK8" s="396" t="s">
        <v>29</v>
      </c>
      <c r="BL8" s="447" t="s">
        <v>56</v>
      </c>
      <c r="BM8" s="399">
        <v>0</v>
      </c>
      <c r="BN8" s="399">
        <v>0</v>
      </c>
      <c r="BO8" s="398">
        <v>341</v>
      </c>
      <c r="BP8" s="396">
        <v>0</v>
      </c>
      <c r="BQ8" s="396" t="s">
        <v>29</v>
      </c>
      <c r="BR8" s="397" t="s">
        <v>37</v>
      </c>
      <c r="BS8" s="400">
        <v>2.6362061829579817</v>
      </c>
      <c r="BT8" s="400">
        <v>2.6362061829579817</v>
      </c>
      <c r="BU8" s="404">
        <v>342</v>
      </c>
      <c r="BV8" s="405">
        <v>0</v>
      </c>
      <c r="BW8" s="405" t="s">
        <v>29</v>
      </c>
      <c r="BX8" s="406" t="s">
        <v>37</v>
      </c>
      <c r="BY8" s="400">
        <v>0.87873539431932712</v>
      </c>
      <c r="BZ8" s="400">
        <v>0.87873539431932712</v>
      </c>
      <c r="CA8" s="395" t="s">
        <v>248</v>
      </c>
      <c r="CB8" s="396">
        <v>0</v>
      </c>
      <c r="CC8" s="396" t="s">
        <v>29</v>
      </c>
      <c r="CD8" s="397" t="s">
        <v>37</v>
      </c>
      <c r="CE8" s="400">
        <v>1.7574707886386542</v>
      </c>
      <c r="CF8" s="400">
        <v>1.7574707886386542</v>
      </c>
      <c r="CG8" s="404">
        <v>344</v>
      </c>
      <c r="CH8" s="405">
        <v>0</v>
      </c>
      <c r="CI8" s="405" t="s">
        <v>29</v>
      </c>
      <c r="CJ8" s="406" t="s">
        <v>37</v>
      </c>
      <c r="CK8" s="400">
        <v>12.30229552047058</v>
      </c>
      <c r="CL8" s="400">
        <v>12.30229552047058</v>
      </c>
      <c r="CM8" s="391"/>
      <c r="CN8" s="391"/>
      <c r="CO8" s="391"/>
      <c r="CP8" s="391"/>
      <c r="CQ8" s="391"/>
      <c r="CR8" s="391"/>
      <c r="CS8" s="391"/>
      <c r="CT8" s="391"/>
      <c r="CU8" s="391"/>
      <c r="CV8" s="391"/>
      <c r="CW8" s="391"/>
      <c r="CX8" s="391"/>
      <c r="CY8" s="391"/>
      <c r="CZ8" s="391"/>
      <c r="DA8" s="391"/>
      <c r="DB8" s="391"/>
      <c r="DC8" s="391"/>
      <c r="DD8" s="391"/>
      <c r="DE8" s="391"/>
      <c r="DF8" s="391"/>
      <c r="DG8" s="391"/>
      <c r="DH8" s="391"/>
      <c r="DI8" s="391"/>
      <c r="DJ8" s="391"/>
      <c r="DK8" s="391"/>
      <c r="DL8" s="391"/>
      <c r="DM8" s="391"/>
      <c r="DN8" s="391"/>
      <c r="DO8" s="391"/>
      <c r="DP8" s="391"/>
      <c r="DQ8" s="391"/>
      <c r="DR8" s="391"/>
      <c r="DS8" s="391"/>
      <c r="DT8" s="391"/>
      <c r="DU8" s="391"/>
      <c r="DV8" s="391"/>
      <c r="DW8" s="391"/>
      <c r="DX8" s="391"/>
      <c r="DY8" s="391"/>
      <c r="DZ8" s="391"/>
      <c r="EA8" s="391"/>
      <c r="EB8" s="391"/>
      <c r="EC8" s="391"/>
      <c r="ED8" s="391"/>
      <c r="EE8" s="391"/>
      <c r="EF8" s="391"/>
      <c r="EG8" s="391"/>
      <c r="EH8" s="391"/>
      <c r="EI8" s="391"/>
      <c r="EJ8" s="391"/>
      <c r="EK8" s="391"/>
    </row>
    <row r="9" spans="1:152" x14ac:dyDescent="0.25">
      <c r="A9" s="422" t="s">
        <v>5</v>
      </c>
      <c r="B9" s="11">
        <v>1701</v>
      </c>
      <c r="C9" s="399">
        <v>2516</v>
      </c>
      <c r="D9" s="399">
        <v>365898.92</v>
      </c>
      <c r="E9" s="399">
        <v>365898.92</v>
      </c>
      <c r="F9" s="399">
        <v>711</v>
      </c>
      <c r="G9" s="11">
        <v>1701</v>
      </c>
      <c r="H9" s="399">
        <v>56</v>
      </c>
      <c r="I9" s="399" t="s">
        <v>29</v>
      </c>
      <c r="J9" s="399" t="s">
        <v>56</v>
      </c>
      <c r="K9" s="399">
        <v>0</v>
      </c>
      <c r="L9" s="399">
        <v>0</v>
      </c>
      <c r="M9" s="398" t="s">
        <v>251</v>
      </c>
      <c r="N9" s="11">
        <v>1701</v>
      </c>
      <c r="O9" s="396" t="s">
        <v>254</v>
      </c>
      <c r="P9" s="396" t="s">
        <v>29</v>
      </c>
      <c r="Q9" s="397" t="s">
        <v>38</v>
      </c>
      <c r="R9" s="399">
        <v>0</v>
      </c>
      <c r="S9" s="399">
        <v>0</v>
      </c>
      <c r="T9" s="398" t="s">
        <v>264</v>
      </c>
      <c r="U9" s="11">
        <v>1701</v>
      </c>
      <c r="V9" s="396" t="s">
        <v>252</v>
      </c>
      <c r="W9" s="396" t="s">
        <v>29</v>
      </c>
      <c r="X9" s="397" t="s">
        <v>56</v>
      </c>
      <c r="Y9" s="399">
        <v>0</v>
      </c>
      <c r="Z9" s="399">
        <v>0</v>
      </c>
      <c r="AA9" s="398" t="s">
        <v>265</v>
      </c>
      <c r="AB9" s="11">
        <v>1701</v>
      </c>
      <c r="AC9" s="396" t="s">
        <v>254</v>
      </c>
      <c r="AD9" s="396" t="s">
        <v>29</v>
      </c>
      <c r="AE9" s="397" t="s">
        <v>56</v>
      </c>
      <c r="AF9" s="399">
        <v>1</v>
      </c>
      <c r="AG9" s="399">
        <v>1</v>
      </c>
      <c r="AH9" s="398" t="s">
        <v>266</v>
      </c>
      <c r="AI9" s="11">
        <v>1701</v>
      </c>
      <c r="AJ9" s="396" t="s">
        <v>255</v>
      </c>
      <c r="AK9" s="396" t="s">
        <v>29</v>
      </c>
      <c r="AL9" s="397" t="s">
        <v>56</v>
      </c>
      <c r="AM9" s="399">
        <v>0</v>
      </c>
      <c r="AN9" s="399">
        <v>0</v>
      </c>
      <c r="AO9" s="398" t="s">
        <v>267</v>
      </c>
      <c r="AP9" s="11">
        <v>1701</v>
      </c>
      <c r="AQ9" s="396" t="s">
        <v>256</v>
      </c>
      <c r="AR9" s="396" t="s">
        <v>29</v>
      </c>
      <c r="AS9" s="397" t="s">
        <v>56</v>
      </c>
      <c r="AT9" s="399">
        <v>0</v>
      </c>
      <c r="AU9" s="399">
        <v>0</v>
      </c>
      <c r="AV9" s="398" t="s">
        <v>268</v>
      </c>
      <c r="AW9" s="11">
        <v>1701</v>
      </c>
      <c r="AX9" s="59" t="s">
        <v>258</v>
      </c>
      <c r="AY9" s="396" t="s">
        <v>29</v>
      </c>
      <c r="AZ9" s="397" t="s">
        <v>56</v>
      </c>
      <c r="BA9" s="399">
        <v>31</v>
      </c>
      <c r="BB9" s="445" t="s">
        <v>270</v>
      </c>
      <c r="BC9" s="11">
        <v>1701</v>
      </c>
      <c r="BD9" s="446" t="s">
        <v>259</v>
      </c>
      <c r="BE9" s="396" t="s">
        <v>29</v>
      </c>
      <c r="BF9" s="447" t="s">
        <v>56</v>
      </c>
      <c r="BG9" s="399">
        <v>0</v>
      </c>
      <c r="BH9" s="399">
        <v>0</v>
      </c>
      <c r="BI9" s="395" t="s">
        <v>271</v>
      </c>
      <c r="BJ9" s="11">
        <v>1701</v>
      </c>
      <c r="BK9" s="396" t="s">
        <v>29</v>
      </c>
      <c r="BL9" s="447" t="s">
        <v>56</v>
      </c>
      <c r="BM9" s="399">
        <v>0</v>
      </c>
      <c r="BN9" s="399">
        <v>0</v>
      </c>
      <c r="BO9" s="398">
        <v>341</v>
      </c>
      <c r="BP9" s="396">
        <v>0</v>
      </c>
      <c r="BQ9" s="396" t="s">
        <v>29</v>
      </c>
      <c r="BR9" s="397" t="s">
        <v>38</v>
      </c>
      <c r="BS9" s="400">
        <v>0</v>
      </c>
      <c r="BT9" s="400">
        <v>0</v>
      </c>
      <c r="BU9" s="404">
        <v>342</v>
      </c>
      <c r="BV9" s="405">
        <v>0</v>
      </c>
      <c r="BW9" s="405" t="s">
        <v>29</v>
      </c>
      <c r="BX9" s="406" t="s">
        <v>38</v>
      </c>
      <c r="BY9" s="400">
        <v>0</v>
      </c>
      <c r="BZ9" s="400">
        <v>0</v>
      </c>
      <c r="CA9" s="395" t="s">
        <v>248</v>
      </c>
      <c r="CB9" s="396">
        <v>0</v>
      </c>
      <c r="CC9" s="396" t="s">
        <v>29</v>
      </c>
      <c r="CD9" s="397" t="s">
        <v>38</v>
      </c>
      <c r="CE9" s="400">
        <v>0</v>
      </c>
      <c r="CF9" s="400">
        <v>0</v>
      </c>
      <c r="CG9" s="404">
        <v>344</v>
      </c>
      <c r="CH9" s="405">
        <v>0</v>
      </c>
      <c r="CI9" s="405" t="s">
        <v>29</v>
      </c>
      <c r="CJ9" s="406" t="s">
        <v>38</v>
      </c>
      <c r="CK9" s="400">
        <v>0</v>
      </c>
      <c r="CL9" s="400">
        <v>0</v>
      </c>
      <c r="CM9" s="391"/>
      <c r="CN9" s="391"/>
      <c r="CO9" s="391"/>
      <c r="CP9" s="391"/>
      <c r="CQ9" s="391"/>
      <c r="CR9" s="391"/>
      <c r="CS9" s="391"/>
      <c r="CT9" s="391"/>
      <c r="CU9" s="391"/>
      <c r="CV9" s="391"/>
      <c r="CW9" s="391"/>
      <c r="CX9" s="391"/>
      <c r="CY9" s="391"/>
      <c r="CZ9" s="391"/>
      <c r="DA9" s="391"/>
      <c r="DB9" s="391"/>
      <c r="DC9" s="391"/>
      <c r="DD9" s="391"/>
      <c r="DE9" s="391"/>
      <c r="DF9" s="391"/>
      <c r="DG9" s="391"/>
      <c r="DH9" s="391"/>
      <c r="DI9" s="391"/>
      <c r="DJ9" s="391"/>
      <c r="DK9" s="391"/>
      <c r="DL9" s="391"/>
      <c r="DM9" s="391"/>
      <c r="DN9" s="391"/>
      <c r="DO9" s="391"/>
      <c r="DP9" s="391"/>
      <c r="DQ9" s="391"/>
      <c r="DR9" s="391"/>
      <c r="DS9" s="391"/>
      <c r="DT9" s="391"/>
      <c r="DU9" s="391"/>
      <c r="DV9" s="391"/>
      <c r="DW9" s="391"/>
      <c r="DX9" s="391"/>
      <c r="DY9" s="391"/>
      <c r="DZ9" s="391"/>
      <c r="EA9" s="391"/>
      <c r="EB9" s="391"/>
      <c r="EC9" s="391"/>
      <c r="ED9" s="391"/>
      <c r="EE9" s="391"/>
      <c r="EF9" s="391"/>
      <c r="EG9" s="391"/>
      <c r="EH9" s="391"/>
      <c r="EI9" s="391"/>
      <c r="EJ9" s="391"/>
      <c r="EK9" s="391"/>
    </row>
    <row r="10" spans="1:152" x14ac:dyDescent="0.25">
      <c r="A10" s="422" t="s">
        <v>39</v>
      </c>
      <c r="B10" s="11">
        <v>1606</v>
      </c>
      <c r="C10" s="399">
        <v>5480</v>
      </c>
      <c r="D10" s="399">
        <v>830032</v>
      </c>
      <c r="E10" s="399">
        <v>830032</v>
      </c>
      <c r="F10" s="399">
        <v>711</v>
      </c>
      <c r="G10" s="11">
        <v>1606</v>
      </c>
      <c r="H10" s="399">
        <v>56</v>
      </c>
      <c r="I10" s="399" t="s">
        <v>29</v>
      </c>
      <c r="J10" s="399" t="s">
        <v>56</v>
      </c>
      <c r="K10" s="399">
        <v>2</v>
      </c>
      <c r="L10" s="399">
        <v>2</v>
      </c>
      <c r="M10" s="398" t="s">
        <v>251</v>
      </c>
      <c r="N10" s="11">
        <v>1606</v>
      </c>
      <c r="O10" s="396" t="s">
        <v>255</v>
      </c>
      <c r="P10" s="396" t="s">
        <v>29</v>
      </c>
      <c r="Q10" s="397" t="s">
        <v>57</v>
      </c>
      <c r="R10" s="399">
        <v>0</v>
      </c>
      <c r="S10" s="399">
        <v>0</v>
      </c>
      <c r="T10" s="398" t="s">
        <v>264</v>
      </c>
      <c r="U10" s="11">
        <v>1606</v>
      </c>
      <c r="V10" s="396" t="s">
        <v>252</v>
      </c>
      <c r="W10" s="396" t="s">
        <v>29</v>
      </c>
      <c r="X10" s="397" t="s">
        <v>56</v>
      </c>
      <c r="Y10" s="399">
        <v>0</v>
      </c>
      <c r="Z10" s="399">
        <v>0</v>
      </c>
      <c r="AA10" s="398" t="s">
        <v>265</v>
      </c>
      <c r="AB10" s="11">
        <v>1606</v>
      </c>
      <c r="AC10" s="396" t="s">
        <v>254</v>
      </c>
      <c r="AD10" s="396" t="s">
        <v>29</v>
      </c>
      <c r="AE10" s="397" t="s">
        <v>56</v>
      </c>
      <c r="AF10" s="399">
        <v>1</v>
      </c>
      <c r="AG10" s="399">
        <v>1</v>
      </c>
      <c r="AH10" s="398" t="s">
        <v>266</v>
      </c>
      <c r="AI10" s="11">
        <v>1606</v>
      </c>
      <c r="AJ10" s="396" t="s">
        <v>255</v>
      </c>
      <c r="AK10" s="396" t="s">
        <v>29</v>
      </c>
      <c r="AL10" s="397" t="s">
        <v>56</v>
      </c>
      <c r="AM10" s="399">
        <v>0</v>
      </c>
      <c r="AN10" s="399">
        <v>0</v>
      </c>
      <c r="AO10" s="398" t="s">
        <v>267</v>
      </c>
      <c r="AP10" s="11">
        <v>1606</v>
      </c>
      <c r="AQ10" s="396" t="s">
        <v>256</v>
      </c>
      <c r="AR10" s="396" t="s">
        <v>29</v>
      </c>
      <c r="AS10" s="397" t="s">
        <v>56</v>
      </c>
      <c r="AT10" s="399">
        <v>0</v>
      </c>
      <c r="AU10" s="399">
        <v>0</v>
      </c>
      <c r="AV10" s="398" t="s">
        <v>268</v>
      </c>
      <c r="AW10" s="11">
        <v>1606</v>
      </c>
      <c r="AX10" s="59" t="s">
        <v>258</v>
      </c>
      <c r="AY10" s="396" t="s">
        <v>29</v>
      </c>
      <c r="AZ10" s="397" t="s">
        <v>56</v>
      </c>
      <c r="BA10" s="399">
        <v>9</v>
      </c>
      <c r="BB10" s="445" t="s">
        <v>270</v>
      </c>
      <c r="BC10" s="11">
        <v>1606</v>
      </c>
      <c r="BD10" s="446" t="s">
        <v>259</v>
      </c>
      <c r="BE10" s="396" t="s">
        <v>29</v>
      </c>
      <c r="BF10" s="447" t="s">
        <v>56</v>
      </c>
      <c r="BG10" s="399">
        <v>24</v>
      </c>
      <c r="BH10" s="399">
        <v>24</v>
      </c>
      <c r="BI10" s="395" t="s">
        <v>271</v>
      </c>
      <c r="BJ10" s="11">
        <v>1606</v>
      </c>
      <c r="BK10" s="396" t="s">
        <v>29</v>
      </c>
      <c r="BL10" s="447" t="s">
        <v>56</v>
      </c>
      <c r="BM10" s="399">
        <v>0</v>
      </c>
      <c r="BN10" s="399">
        <v>0</v>
      </c>
      <c r="BO10" s="398">
        <v>341</v>
      </c>
      <c r="BP10" s="396">
        <v>0</v>
      </c>
      <c r="BQ10" s="396" t="s">
        <v>29</v>
      </c>
      <c r="BR10" s="397" t="s">
        <v>38</v>
      </c>
      <c r="BS10" s="400">
        <v>2.4095456560710913</v>
      </c>
      <c r="BT10" s="400">
        <v>2.4095456560710913</v>
      </c>
      <c r="BU10" s="404">
        <v>342</v>
      </c>
      <c r="BV10" s="405">
        <v>0</v>
      </c>
      <c r="BW10" s="405" t="s">
        <v>29</v>
      </c>
      <c r="BX10" s="406" t="s">
        <v>38</v>
      </c>
      <c r="BY10" s="400">
        <v>2.4095456560710913</v>
      </c>
      <c r="BZ10" s="400">
        <v>2.4095456560710913</v>
      </c>
      <c r="CA10" s="395" t="s">
        <v>248</v>
      </c>
      <c r="CB10" s="396">
        <v>0</v>
      </c>
      <c r="CC10" s="396" t="s">
        <v>29</v>
      </c>
      <c r="CD10" s="397" t="s">
        <v>38</v>
      </c>
      <c r="CE10" s="400">
        <v>0</v>
      </c>
      <c r="CF10" s="400">
        <v>0</v>
      </c>
      <c r="CG10" s="404">
        <v>344</v>
      </c>
      <c r="CH10" s="405">
        <v>0</v>
      </c>
      <c r="CI10" s="405" t="s">
        <v>29</v>
      </c>
      <c r="CJ10" s="406" t="s">
        <v>38</v>
      </c>
      <c r="CK10" s="400">
        <v>28.914547872853095</v>
      </c>
      <c r="CL10" s="400">
        <v>28.914547872853095</v>
      </c>
      <c r="CM10" s="391"/>
      <c r="CN10" s="391"/>
      <c r="CO10" s="391"/>
      <c r="CP10" s="391"/>
      <c r="CQ10" s="391"/>
      <c r="CR10" s="391"/>
      <c r="CS10" s="391"/>
      <c r="CT10" s="391"/>
      <c r="CU10" s="391"/>
      <c r="CV10" s="391"/>
      <c r="CW10" s="391"/>
      <c r="CX10" s="391"/>
      <c r="CY10" s="391"/>
      <c r="CZ10" s="391"/>
      <c r="DA10" s="391"/>
      <c r="DB10" s="391"/>
      <c r="DC10" s="391"/>
      <c r="DD10" s="391"/>
      <c r="DE10" s="391"/>
      <c r="DF10" s="391"/>
      <c r="DG10" s="391"/>
      <c r="DH10" s="391"/>
      <c r="DI10" s="391"/>
      <c r="DJ10" s="391"/>
      <c r="DK10" s="391"/>
      <c r="DL10" s="391"/>
      <c r="DM10" s="391"/>
      <c r="DN10" s="391"/>
      <c r="DO10" s="391"/>
      <c r="DP10" s="391"/>
      <c r="DQ10" s="391"/>
      <c r="DR10" s="391"/>
      <c r="DS10" s="391"/>
      <c r="DT10" s="391"/>
      <c r="DU10" s="391"/>
      <c r="DV10" s="391"/>
      <c r="DW10" s="391"/>
      <c r="DX10" s="391"/>
      <c r="DY10" s="391"/>
      <c r="DZ10" s="391"/>
      <c r="EA10" s="391"/>
      <c r="EB10" s="391"/>
      <c r="EC10" s="391"/>
      <c r="ED10" s="391"/>
      <c r="EE10" s="391"/>
      <c r="EF10" s="391"/>
      <c r="EG10" s="391"/>
      <c r="EH10" s="391"/>
      <c r="EI10" s="391"/>
      <c r="EJ10" s="391"/>
      <c r="EK10" s="391"/>
    </row>
    <row r="11" spans="1:152" x14ac:dyDescent="0.25">
      <c r="A11" s="422" t="s">
        <v>40</v>
      </c>
      <c r="B11" s="11">
        <v>5555</v>
      </c>
      <c r="C11" s="399">
        <v>1457</v>
      </c>
      <c r="D11" s="399">
        <v>236525.29</v>
      </c>
      <c r="E11" s="399">
        <v>236525.29</v>
      </c>
      <c r="F11" s="399">
        <v>711</v>
      </c>
      <c r="G11" s="11">
        <v>5555</v>
      </c>
      <c r="H11" s="399">
        <v>56</v>
      </c>
      <c r="I11" s="399" t="s">
        <v>29</v>
      </c>
      <c r="J11" s="399" t="s">
        <v>56</v>
      </c>
      <c r="K11" s="399">
        <v>1</v>
      </c>
      <c r="L11" s="399">
        <v>1</v>
      </c>
      <c r="M11" s="398" t="s">
        <v>251</v>
      </c>
      <c r="N11" s="11">
        <v>5555</v>
      </c>
      <c r="O11" s="396" t="s">
        <v>256</v>
      </c>
      <c r="P11" s="396" t="s">
        <v>29</v>
      </c>
      <c r="Q11" s="397" t="s">
        <v>41</v>
      </c>
      <c r="R11" s="399">
        <v>1</v>
      </c>
      <c r="S11" s="399">
        <v>1</v>
      </c>
      <c r="T11" s="398" t="s">
        <v>264</v>
      </c>
      <c r="U11" s="11">
        <v>5555</v>
      </c>
      <c r="V11" s="396" t="s">
        <v>252</v>
      </c>
      <c r="W11" s="396" t="s">
        <v>29</v>
      </c>
      <c r="X11" s="397" t="s">
        <v>56</v>
      </c>
      <c r="Y11" s="399">
        <v>0</v>
      </c>
      <c r="Z11" s="399">
        <v>0</v>
      </c>
      <c r="AA11" s="398" t="s">
        <v>265</v>
      </c>
      <c r="AB11" s="11">
        <v>5555</v>
      </c>
      <c r="AC11" s="396" t="s">
        <v>254</v>
      </c>
      <c r="AD11" s="396" t="s">
        <v>29</v>
      </c>
      <c r="AE11" s="397" t="s">
        <v>56</v>
      </c>
      <c r="AF11" s="399">
        <v>0</v>
      </c>
      <c r="AG11" s="399">
        <v>0</v>
      </c>
      <c r="AH11" s="398" t="s">
        <v>266</v>
      </c>
      <c r="AI11" s="11">
        <v>5555</v>
      </c>
      <c r="AJ11" s="396" t="s">
        <v>255</v>
      </c>
      <c r="AK11" s="396" t="s">
        <v>29</v>
      </c>
      <c r="AL11" s="397" t="s">
        <v>56</v>
      </c>
      <c r="AM11" s="399">
        <v>0</v>
      </c>
      <c r="AN11" s="399">
        <v>0</v>
      </c>
      <c r="AO11" s="398" t="s">
        <v>267</v>
      </c>
      <c r="AP11" s="11">
        <v>5555</v>
      </c>
      <c r="AQ11" s="396" t="s">
        <v>256</v>
      </c>
      <c r="AR11" s="396" t="s">
        <v>29</v>
      </c>
      <c r="AS11" s="397" t="s">
        <v>56</v>
      </c>
      <c r="AT11" s="399">
        <v>0</v>
      </c>
      <c r="AU11" s="399">
        <v>0</v>
      </c>
      <c r="AV11" s="398" t="s">
        <v>268</v>
      </c>
      <c r="AW11" s="11">
        <v>5555</v>
      </c>
      <c r="AX11" s="59" t="s">
        <v>258</v>
      </c>
      <c r="AY11" s="396" t="s">
        <v>29</v>
      </c>
      <c r="AZ11" s="397" t="s">
        <v>56</v>
      </c>
      <c r="BA11" s="399">
        <v>29</v>
      </c>
      <c r="BB11" s="445" t="s">
        <v>270</v>
      </c>
      <c r="BC11" s="11">
        <v>5555</v>
      </c>
      <c r="BD11" s="446" t="s">
        <v>259</v>
      </c>
      <c r="BE11" s="396" t="s">
        <v>29</v>
      </c>
      <c r="BF11" s="447" t="s">
        <v>56</v>
      </c>
      <c r="BG11" s="399">
        <v>3</v>
      </c>
      <c r="BH11" s="399">
        <v>3</v>
      </c>
      <c r="BI11" s="395" t="s">
        <v>271</v>
      </c>
      <c r="BJ11" s="11">
        <v>5555</v>
      </c>
      <c r="BK11" s="396" t="s">
        <v>29</v>
      </c>
      <c r="BL11" s="447" t="s">
        <v>56</v>
      </c>
      <c r="BM11" s="399">
        <v>0</v>
      </c>
      <c r="BN11" s="399">
        <v>0</v>
      </c>
      <c r="BO11" s="398">
        <v>342</v>
      </c>
      <c r="BP11" s="396">
        <v>0</v>
      </c>
      <c r="BQ11" s="396" t="s">
        <v>29</v>
      </c>
      <c r="BR11" s="397" t="s">
        <v>41</v>
      </c>
      <c r="BS11" s="400">
        <v>8.4557554078043822</v>
      </c>
      <c r="BT11" s="400">
        <v>8.4557554078043822</v>
      </c>
      <c r="BU11" s="404">
        <v>343</v>
      </c>
      <c r="BV11" s="405">
        <v>0</v>
      </c>
      <c r="BW11" s="405" t="s">
        <v>29</v>
      </c>
      <c r="BX11" s="406" t="s">
        <v>41</v>
      </c>
      <c r="BY11" s="400">
        <v>4.2278777039021911</v>
      </c>
      <c r="BZ11" s="400">
        <v>4.2278777039021911</v>
      </c>
      <c r="CA11" s="395" t="s">
        <v>247</v>
      </c>
      <c r="CB11" s="396">
        <v>0</v>
      </c>
      <c r="CC11" s="396" t="s">
        <v>29</v>
      </c>
      <c r="CD11" s="397" t="s">
        <v>41</v>
      </c>
      <c r="CE11" s="400">
        <v>4.2278777039021911</v>
      </c>
      <c r="CF11" s="400">
        <v>4.2278777039021911</v>
      </c>
      <c r="CG11" s="404">
        <v>345</v>
      </c>
      <c r="CH11" s="405">
        <v>0</v>
      </c>
      <c r="CI11" s="405" t="s">
        <v>29</v>
      </c>
      <c r="CJ11" s="406" t="s">
        <v>41</v>
      </c>
      <c r="CK11" s="400">
        <v>12.683633111706575</v>
      </c>
      <c r="CL11" s="400">
        <v>12.683633111706575</v>
      </c>
      <c r="CM11" s="391"/>
      <c r="CN11" s="391"/>
      <c r="CO11" s="391"/>
      <c r="CP11" s="391"/>
      <c r="CQ11" s="391"/>
      <c r="CR11" s="391"/>
      <c r="CS11" s="391"/>
      <c r="CT11" s="391"/>
      <c r="CU11" s="391"/>
      <c r="CV11" s="391"/>
      <c r="CW11" s="391"/>
      <c r="CX11" s="391"/>
      <c r="CY11" s="391"/>
      <c r="CZ11" s="391"/>
      <c r="DA11" s="391"/>
      <c r="DB11" s="391"/>
      <c r="DC11" s="391"/>
      <c r="DD11" s="391"/>
      <c r="DE11" s="391"/>
      <c r="DF11" s="391"/>
      <c r="DG11" s="391"/>
      <c r="DH11" s="391"/>
      <c r="DI11" s="391"/>
      <c r="DJ11" s="391"/>
      <c r="DK11" s="391"/>
      <c r="DL11" s="391"/>
      <c r="DM11" s="391"/>
      <c r="DN11" s="391"/>
      <c r="DO11" s="391"/>
      <c r="DP11" s="391"/>
      <c r="DQ11" s="391"/>
      <c r="DR11" s="391"/>
      <c r="DS11" s="391"/>
      <c r="DT11" s="391"/>
      <c r="DU11" s="391"/>
      <c r="DV11" s="391"/>
      <c r="DW11" s="391"/>
      <c r="DX11" s="391"/>
      <c r="DY11" s="391"/>
      <c r="DZ11" s="391"/>
      <c r="EA11" s="391"/>
      <c r="EB11" s="391"/>
      <c r="EC11" s="391"/>
      <c r="ED11" s="391"/>
      <c r="EE11" s="391"/>
      <c r="EF11" s="391"/>
      <c r="EG11" s="391"/>
      <c r="EH11" s="391"/>
      <c r="EI11" s="391"/>
      <c r="EJ11" s="391"/>
      <c r="EK11" s="391"/>
      <c r="EL11" s="392"/>
      <c r="EM11" s="392"/>
      <c r="EN11" s="392"/>
      <c r="EO11" s="392"/>
      <c r="EP11" s="392"/>
      <c r="EQ11" s="392"/>
      <c r="ER11" s="392"/>
      <c r="ES11" s="392"/>
      <c r="ET11" s="392"/>
      <c r="EU11" s="392"/>
      <c r="EV11" s="392"/>
    </row>
    <row r="12" spans="1:152" x14ac:dyDescent="0.25">
      <c r="A12" s="422" t="s">
        <v>43</v>
      </c>
      <c r="B12" s="11">
        <v>2104</v>
      </c>
      <c r="C12" s="399">
        <v>2756</v>
      </c>
      <c r="D12" s="399">
        <v>374534.38</v>
      </c>
      <c r="E12" s="399">
        <v>374534.38</v>
      </c>
      <c r="F12" s="399">
        <v>711</v>
      </c>
      <c r="G12" s="11">
        <v>2104</v>
      </c>
      <c r="H12" s="399">
        <v>56</v>
      </c>
      <c r="I12" s="399" t="s">
        <v>29</v>
      </c>
      <c r="J12" s="399" t="s">
        <v>56</v>
      </c>
      <c r="K12" s="399">
        <v>0</v>
      </c>
      <c r="L12" s="399">
        <v>0</v>
      </c>
      <c r="M12" s="398" t="s">
        <v>251</v>
      </c>
      <c r="N12" s="11">
        <v>2104</v>
      </c>
      <c r="O12" s="396" t="s">
        <v>257</v>
      </c>
      <c r="P12" s="396" t="s">
        <v>29</v>
      </c>
      <c r="Q12" s="397" t="s">
        <v>45</v>
      </c>
      <c r="R12" s="399">
        <v>0</v>
      </c>
      <c r="S12" s="399">
        <v>0</v>
      </c>
      <c r="T12" s="398" t="s">
        <v>264</v>
      </c>
      <c r="U12" s="11">
        <v>2104</v>
      </c>
      <c r="V12" s="396" t="s">
        <v>252</v>
      </c>
      <c r="W12" s="396" t="s">
        <v>29</v>
      </c>
      <c r="X12" s="397" t="s">
        <v>56</v>
      </c>
      <c r="Y12" s="399">
        <v>0</v>
      </c>
      <c r="Z12" s="399">
        <v>0</v>
      </c>
      <c r="AA12" s="398" t="s">
        <v>265</v>
      </c>
      <c r="AB12" s="11">
        <v>2104</v>
      </c>
      <c r="AC12" s="396" t="s">
        <v>254</v>
      </c>
      <c r="AD12" s="396" t="s">
        <v>29</v>
      </c>
      <c r="AE12" s="397" t="s">
        <v>56</v>
      </c>
      <c r="AF12" s="399">
        <v>0</v>
      </c>
      <c r="AG12" s="399">
        <v>0</v>
      </c>
      <c r="AH12" s="398" t="s">
        <v>266</v>
      </c>
      <c r="AI12" s="11">
        <v>2104</v>
      </c>
      <c r="AJ12" s="396" t="s">
        <v>255</v>
      </c>
      <c r="AK12" s="396" t="s">
        <v>29</v>
      </c>
      <c r="AL12" s="397" t="s">
        <v>56</v>
      </c>
      <c r="AM12" s="399">
        <v>0</v>
      </c>
      <c r="AN12" s="399">
        <v>0</v>
      </c>
      <c r="AO12" s="398" t="s">
        <v>267</v>
      </c>
      <c r="AP12" s="11">
        <v>2104</v>
      </c>
      <c r="AQ12" s="396" t="s">
        <v>256</v>
      </c>
      <c r="AR12" s="396" t="s">
        <v>29</v>
      </c>
      <c r="AS12" s="397" t="s">
        <v>56</v>
      </c>
      <c r="AT12" s="399">
        <v>0</v>
      </c>
      <c r="AU12" s="399">
        <v>0</v>
      </c>
      <c r="AV12" s="398" t="s">
        <v>268</v>
      </c>
      <c r="AW12" s="11">
        <v>2104</v>
      </c>
      <c r="AX12" s="59" t="s">
        <v>258</v>
      </c>
      <c r="AY12" s="396" t="s">
        <v>29</v>
      </c>
      <c r="AZ12" s="397" t="s">
        <v>56</v>
      </c>
      <c r="BA12" s="399">
        <v>31</v>
      </c>
      <c r="BB12" s="445" t="s">
        <v>270</v>
      </c>
      <c r="BC12" s="11">
        <v>2104</v>
      </c>
      <c r="BD12" s="446" t="s">
        <v>259</v>
      </c>
      <c r="BE12" s="396" t="s">
        <v>29</v>
      </c>
      <c r="BF12" s="447" t="s">
        <v>56</v>
      </c>
      <c r="BG12" s="399">
        <v>0</v>
      </c>
      <c r="BH12" s="399">
        <v>0</v>
      </c>
      <c r="BI12" s="395" t="s">
        <v>271</v>
      </c>
      <c r="BJ12" s="11">
        <v>2104</v>
      </c>
      <c r="BK12" s="396" t="s">
        <v>29</v>
      </c>
      <c r="BL12" s="447" t="s">
        <v>56</v>
      </c>
      <c r="BM12" s="399">
        <v>0</v>
      </c>
      <c r="BN12" s="399">
        <v>0</v>
      </c>
      <c r="BO12" s="398">
        <v>341</v>
      </c>
      <c r="BP12" s="396">
        <v>0</v>
      </c>
      <c r="BQ12" s="396" t="s">
        <v>29</v>
      </c>
      <c r="BR12" s="397" t="s">
        <v>41</v>
      </c>
      <c r="BS12" s="400">
        <v>0</v>
      </c>
      <c r="BT12" s="400">
        <v>0</v>
      </c>
      <c r="BU12" s="404">
        <v>342</v>
      </c>
      <c r="BV12" s="405">
        <v>0</v>
      </c>
      <c r="BW12" s="405" t="s">
        <v>29</v>
      </c>
      <c r="BX12" s="406" t="s">
        <v>41</v>
      </c>
      <c r="BY12" s="400">
        <v>0</v>
      </c>
      <c r="BZ12" s="400">
        <v>0</v>
      </c>
      <c r="CA12" s="395" t="s">
        <v>248</v>
      </c>
      <c r="CB12" s="396">
        <v>0</v>
      </c>
      <c r="CC12" s="396" t="s">
        <v>29</v>
      </c>
      <c r="CD12" s="397" t="s">
        <v>41</v>
      </c>
      <c r="CE12" s="400">
        <v>0</v>
      </c>
      <c r="CF12" s="400">
        <v>0</v>
      </c>
      <c r="CG12" s="404">
        <v>344</v>
      </c>
      <c r="CH12" s="405">
        <v>0</v>
      </c>
      <c r="CI12" s="405" t="s">
        <v>29</v>
      </c>
      <c r="CJ12" s="406" t="s">
        <v>41</v>
      </c>
      <c r="CK12" s="400">
        <v>0</v>
      </c>
      <c r="CL12" s="400">
        <v>0</v>
      </c>
      <c r="CM12" s="391"/>
      <c r="CN12" s="391"/>
      <c r="CO12" s="391"/>
      <c r="CP12" s="391"/>
      <c r="CQ12" s="391"/>
      <c r="CR12" s="391"/>
      <c r="CS12" s="391"/>
      <c r="CT12" s="391"/>
      <c r="CU12" s="391"/>
      <c r="CV12" s="391"/>
      <c r="CW12" s="391"/>
      <c r="CX12" s="391"/>
      <c r="CY12" s="391"/>
      <c r="CZ12" s="391"/>
      <c r="DA12" s="391"/>
      <c r="DB12" s="391"/>
      <c r="DC12" s="391"/>
      <c r="DD12" s="391"/>
      <c r="DE12" s="391"/>
      <c r="DF12" s="391"/>
      <c r="DG12" s="391"/>
      <c r="DH12" s="391"/>
      <c r="DI12" s="391"/>
      <c r="DJ12" s="391"/>
      <c r="DK12" s="391"/>
      <c r="DL12" s="391"/>
      <c r="DM12" s="391"/>
      <c r="DN12" s="391"/>
      <c r="DO12" s="391"/>
      <c r="DP12" s="391"/>
      <c r="DQ12" s="391"/>
      <c r="DR12" s="391"/>
      <c r="DS12" s="391"/>
      <c r="DT12" s="391"/>
      <c r="DU12" s="391"/>
      <c r="DV12" s="391"/>
      <c r="DW12" s="391"/>
      <c r="DX12" s="391"/>
      <c r="DY12" s="391"/>
      <c r="DZ12" s="391"/>
      <c r="EA12" s="391"/>
      <c r="EB12" s="391"/>
      <c r="EC12" s="391"/>
      <c r="ED12" s="391"/>
      <c r="EE12" s="391"/>
      <c r="EF12" s="391"/>
      <c r="EG12" s="391"/>
      <c r="EH12" s="391"/>
      <c r="EI12" s="391"/>
      <c r="EJ12" s="391"/>
      <c r="EK12" s="391"/>
      <c r="EL12" s="392"/>
      <c r="EM12" s="392"/>
      <c r="EN12" s="392"/>
      <c r="EO12" s="392"/>
      <c r="EP12" s="392"/>
      <c r="EQ12" s="392"/>
      <c r="ER12" s="392"/>
      <c r="ES12" s="392"/>
      <c r="ET12" s="392"/>
      <c r="EU12" s="392"/>
      <c r="EV12" s="392"/>
    </row>
    <row r="13" spans="1:152" x14ac:dyDescent="0.25">
      <c r="A13" s="422" t="s">
        <v>44</v>
      </c>
      <c r="B13" s="1">
        <v>1704</v>
      </c>
      <c r="C13" s="399">
        <v>0</v>
      </c>
      <c r="D13" s="399">
        <v>0</v>
      </c>
      <c r="E13" s="399">
        <v>0</v>
      </c>
      <c r="F13" s="399">
        <v>711</v>
      </c>
      <c r="G13" s="1">
        <v>1704</v>
      </c>
      <c r="H13" s="399">
        <v>56</v>
      </c>
      <c r="I13" s="399" t="s">
        <v>29</v>
      </c>
      <c r="J13" s="399" t="s">
        <v>56</v>
      </c>
      <c r="K13" s="399">
        <v>0</v>
      </c>
      <c r="L13" s="399">
        <v>0</v>
      </c>
      <c r="M13" s="398" t="s">
        <v>251</v>
      </c>
      <c r="N13" s="1">
        <v>1704</v>
      </c>
      <c r="O13" s="396" t="s">
        <v>258</v>
      </c>
      <c r="P13" s="396" t="s">
        <v>29</v>
      </c>
      <c r="Q13" s="397" t="s">
        <v>48</v>
      </c>
      <c r="R13" s="399">
        <v>0</v>
      </c>
      <c r="S13" s="399">
        <v>0</v>
      </c>
      <c r="T13" s="398" t="s">
        <v>264</v>
      </c>
      <c r="U13" s="1">
        <v>1704</v>
      </c>
      <c r="V13" s="396" t="s">
        <v>252</v>
      </c>
      <c r="W13" s="396" t="s">
        <v>29</v>
      </c>
      <c r="X13" s="397" t="s">
        <v>56</v>
      </c>
      <c r="Y13" s="399">
        <v>0</v>
      </c>
      <c r="Z13" s="399">
        <v>0</v>
      </c>
      <c r="AA13" s="398" t="s">
        <v>265</v>
      </c>
      <c r="AB13" s="1">
        <v>1704</v>
      </c>
      <c r="AC13" s="396" t="s">
        <v>254</v>
      </c>
      <c r="AD13" s="396" t="s">
        <v>29</v>
      </c>
      <c r="AE13" s="397" t="s">
        <v>56</v>
      </c>
      <c r="AF13" s="399">
        <v>0</v>
      </c>
      <c r="AG13" s="399">
        <v>0</v>
      </c>
      <c r="AH13" s="398" t="s">
        <v>266</v>
      </c>
      <c r="AI13" s="1">
        <v>1704</v>
      </c>
      <c r="AJ13" s="396" t="s">
        <v>255</v>
      </c>
      <c r="AK13" s="396" t="s">
        <v>29</v>
      </c>
      <c r="AL13" s="397" t="s">
        <v>56</v>
      </c>
      <c r="AM13" s="399">
        <v>0</v>
      </c>
      <c r="AN13" s="399">
        <v>0</v>
      </c>
      <c r="AO13" s="398" t="s">
        <v>267</v>
      </c>
      <c r="AP13" s="1">
        <v>1704</v>
      </c>
      <c r="AQ13" s="396" t="s">
        <v>256</v>
      </c>
      <c r="AR13" s="396" t="s">
        <v>29</v>
      </c>
      <c r="AS13" s="397" t="s">
        <v>56</v>
      </c>
      <c r="AT13" s="399">
        <v>0</v>
      </c>
      <c r="AU13" s="399">
        <v>0</v>
      </c>
      <c r="AV13" s="398" t="s">
        <v>268</v>
      </c>
      <c r="AW13" s="1">
        <v>1704</v>
      </c>
      <c r="AX13" s="59" t="s">
        <v>258</v>
      </c>
      <c r="AY13" s="396" t="s">
        <v>29</v>
      </c>
      <c r="AZ13" s="397" t="s">
        <v>56</v>
      </c>
      <c r="BA13" s="399">
        <v>0</v>
      </c>
      <c r="BB13" s="445" t="s">
        <v>270</v>
      </c>
      <c r="BC13" s="1">
        <v>1704</v>
      </c>
      <c r="BD13" s="446" t="s">
        <v>259</v>
      </c>
      <c r="BE13" s="396" t="s">
        <v>29</v>
      </c>
      <c r="BF13" s="447" t="s">
        <v>56</v>
      </c>
      <c r="BG13" s="399">
        <v>0</v>
      </c>
      <c r="BH13" s="399">
        <v>0</v>
      </c>
      <c r="BI13" s="395" t="s">
        <v>271</v>
      </c>
      <c r="BJ13" s="1">
        <v>1704</v>
      </c>
      <c r="BK13" s="396" t="s">
        <v>29</v>
      </c>
      <c r="BL13" s="447" t="s">
        <v>56</v>
      </c>
      <c r="BM13" s="399">
        <v>0</v>
      </c>
      <c r="BN13" s="399">
        <v>0</v>
      </c>
      <c r="BO13" s="398"/>
      <c r="BP13" s="396"/>
      <c r="BQ13" s="396"/>
      <c r="BR13" s="397"/>
      <c r="BS13" s="400" t="e">
        <v>#DIV/0!</v>
      </c>
      <c r="BT13" s="400" t="e">
        <v>#DIV/0!</v>
      </c>
      <c r="BU13" s="404">
        <v>343</v>
      </c>
      <c r="BV13" s="405">
        <v>0</v>
      </c>
      <c r="BW13" s="405" t="s">
        <v>29</v>
      </c>
      <c r="BX13" s="406" t="s">
        <v>45</v>
      </c>
      <c r="BY13" s="400" t="e">
        <v>#DIV/0!</v>
      </c>
      <c r="BZ13" s="400" t="e">
        <v>#DIV/0!</v>
      </c>
      <c r="CA13" s="395" t="s">
        <v>247</v>
      </c>
      <c r="CB13" s="396">
        <v>0</v>
      </c>
      <c r="CC13" s="396" t="s">
        <v>29</v>
      </c>
      <c r="CD13" s="397" t="s">
        <v>45</v>
      </c>
      <c r="CE13" s="400" t="e">
        <v>#DIV/0!</v>
      </c>
      <c r="CF13" s="400" t="e">
        <v>#DIV/0!</v>
      </c>
      <c r="CG13" s="404">
        <v>345</v>
      </c>
      <c r="CH13" s="405">
        <v>0</v>
      </c>
      <c r="CI13" s="405" t="s">
        <v>29</v>
      </c>
      <c r="CJ13" s="406" t="s">
        <v>45</v>
      </c>
      <c r="CK13" s="400" t="e">
        <v>#DIV/0!</v>
      </c>
      <c r="CL13" s="400" t="e">
        <v>#DIV/0!</v>
      </c>
      <c r="CM13" s="391"/>
      <c r="CN13" s="391"/>
      <c r="CO13" s="391"/>
      <c r="CP13" s="391"/>
      <c r="CQ13" s="391"/>
      <c r="CR13" s="391"/>
      <c r="CS13" s="391"/>
      <c r="CT13" s="391"/>
      <c r="CU13" s="391"/>
      <c r="CV13" s="391"/>
      <c r="CW13" s="391"/>
      <c r="CX13" s="391"/>
      <c r="CY13" s="391"/>
      <c r="CZ13" s="391"/>
      <c r="DA13" s="391"/>
      <c r="DB13" s="391"/>
      <c r="DC13" s="391"/>
      <c r="DD13" s="391"/>
      <c r="DE13" s="391"/>
      <c r="DF13" s="391"/>
      <c r="DG13" s="391"/>
      <c r="DH13" s="391"/>
      <c r="DI13" s="391"/>
      <c r="DJ13" s="391"/>
      <c r="DK13" s="391"/>
      <c r="DL13" s="391"/>
      <c r="DM13" s="391"/>
      <c r="DN13" s="391"/>
      <c r="DO13" s="391"/>
      <c r="DP13" s="391"/>
      <c r="DQ13" s="391"/>
      <c r="DR13" s="391"/>
      <c r="DS13" s="391"/>
      <c r="DT13" s="391"/>
      <c r="DU13" s="391"/>
      <c r="DV13" s="391"/>
      <c r="DW13" s="391"/>
      <c r="DX13" s="391"/>
      <c r="DY13" s="391"/>
      <c r="DZ13" s="391"/>
      <c r="EA13" s="391"/>
      <c r="EB13" s="391"/>
      <c r="EC13" s="391"/>
      <c r="ED13" s="391"/>
      <c r="EE13" s="391"/>
      <c r="EF13" s="391"/>
      <c r="EG13" s="391"/>
      <c r="EH13" s="391"/>
      <c r="EI13" s="391"/>
      <c r="EJ13" s="391"/>
      <c r="EK13" s="391"/>
      <c r="EL13" s="392"/>
      <c r="EM13" s="392"/>
      <c r="EN13" s="392"/>
      <c r="EO13" s="392"/>
      <c r="EP13" s="392"/>
      <c r="EQ13" s="392"/>
      <c r="ER13" s="392"/>
      <c r="ES13" s="392"/>
      <c r="ET13" s="392"/>
      <c r="EU13" s="392"/>
      <c r="EV13" s="392"/>
    </row>
    <row r="14" spans="1:152" x14ac:dyDescent="0.25">
      <c r="A14" s="422" t="s">
        <v>46</v>
      </c>
      <c r="B14" s="57" t="s">
        <v>61</v>
      </c>
      <c r="C14" s="399">
        <v>14800</v>
      </c>
      <c r="D14" s="399">
        <v>2205757.0999999912</v>
      </c>
      <c r="E14" s="399">
        <v>2205757.0999999912</v>
      </c>
      <c r="F14" s="399">
        <v>711</v>
      </c>
      <c r="G14" s="57" t="s">
        <v>61</v>
      </c>
      <c r="H14" s="399">
        <v>56</v>
      </c>
      <c r="I14" s="399" t="s">
        <v>29</v>
      </c>
      <c r="J14" s="399" t="s">
        <v>56</v>
      </c>
      <c r="K14" s="399">
        <v>6</v>
      </c>
      <c r="L14" s="399">
        <v>6</v>
      </c>
      <c r="M14" s="398" t="s">
        <v>251</v>
      </c>
      <c r="N14" s="57" t="s">
        <v>61</v>
      </c>
      <c r="O14" s="396" t="s">
        <v>259</v>
      </c>
      <c r="P14" s="396" t="s">
        <v>29</v>
      </c>
      <c r="Q14" s="397" t="s">
        <v>58</v>
      </c>
      <c r="R14" s="399">
        <v>9</v>
      </c>
      <c r="S14" s="399">
        <v>9</v>
      </c>
      <c r="T14" s="398" t="s">
        <v>264</v>
      </c>
      <c r="U14" s="57" t="s">
        <v>61</v>
      </c>
      <c r="V14" s="396" t="s">
        <v>252</v>
      </c>
      <c r="W14" s="396" t="s">
        <v>29</v>
      </c>
      <c r="X14" s="397" t="s">
        <v>56</v>
      </c>
      <c r="Y14" s="399">
        <v>0</v>
      </c>
      <c r="Z14" s="399">
        <v>0</v>
      </c>
      <c r="AA14" s="398" t="s">
        <v>265</v>
      </c>
      <c r="AB14" s="57" t="s">
        <v>61</v>
      </c>
      <c r="AC14" s="396" t="s">
        <v>254</v>
      </c>
      <c r="AD14" s="396" t="s">
        <v>29</v>
      </c>
      <c r="AE14" s="397" t="s">
        <v>56</v>
      </c>
      <c r="AF14" s="399">
        <v>0</v>
      </c>
      <c r="AG14" s="399">
        <v>0</v>
      </c>
      <c r="AH14" s="398" t="s">
        <v>266</v>
      </c>
      <c r="AI14" s="57" t="s">
        <v>61</v>
      </c>
      <c r="AJ14" s="396" t="s">
        <v>255</v>
      </c>
      <c r="AK14" s="396" t="s">
        <v>29</v>
      </c>
      <c r="AL14" s="397" t="s">
        <v>56</v>
      </c>
      <c r="AM14" s="399">
        <v>0</v>
      </c>
      <c r="AN14" s="399">
        <v>0</v>
      </c>
      <c r="AO14" s="398" t="s">
        <v>267</v>
      </c>
      <c r="AP14" s="57" t="s">
        <v>61</v>
      </c>
      <c r="AQ14" s="396" t="s">
        <v>256</v>
      </c>
      <c r="AR14" s="396" t="s">
        <v>29</v>
      </c>
      <c r="AS14" s="397" t="s">
        <v>56</v>
      </c>
      <c r="AT14" s="399">
        <v>0</v>
      </c>
      <c r="AU14" s="399">
        <v>0</v>
      </c>
      <c r="AV14" s="398" t="s">
        <v>268</v>
      </c>
      <c r="AW14" s="57" t="s">
        <v>61</v>
      </c>
      <c r="AX14" s="59" t="s">
        <v>258</v>
      </c>
      <c r="AY14" s="396" t="s">
        <v>29</v>
      </c>
      <c r="AZ14" s="397" t="s">
        <v>56</v>
      </c>
      <c r="BA14" s="399">
        <v>0</v>
      </c>
      <c r="BB14" s="445" t="s">
        <v>270</v>
      </c>
      <c r="BC14" s="57" t="s">
        <v>61</v>
      </c>
      <c r="BD14" s="446" t="s">
        <v>259</v>
      </c>
      <c r="BE14" s="396" t="s">
        <v>29</v>
      </c>
      <c r="BF14" s="447" t="s">
        <v>56</v>
      </c>
      <c r="BG14" s="399">
        <v>56</v>
      </c>
      <c r="BH14" s="399">
        <v>56</v>
      </c>
      <c r="BI14" s="395" t="s">
        <v>271</v>
      </c>
      <c r="BJ14" s="57" t="s">
        <v>61</v>
      </c>
      <c r="BK14" s="396" t="s">
        <v>29</v>
      </c>
      <c r="BL14" s="447" t="s">
        <v>56</v>
      </c>
      <c r="BM14" s="399">
        <v>0</v>
      </c>
      <c r="BN14" s="399">
        <v>0</v>
      </c>
      <c r="BO14" s="398"/>
      <c r="BP14" s="396"/>
      <c r="BQ14" s="396"/>
      <c r="BR14" s="397"/>
      <c r="BS14" s="400">
        <v>6.8003861349919532</v>
      </c>
      <c r="BT14" s="400">
        <v>6.8003861349919532</v>
      </c>
      <c r="BU14" s="404">
        <v>343</v>
      </c>
      <c r="BV14" s="405">
        <v>0</v>
      </c>
      <c r="BW14" s="405" t="s">
        <v>29</v>
      </c>
      <c r="BX14" s="406" t="s">
        <v>45</v>
      </c>
      <c r="BY14" s="400">
        <v>2.7201544539967815</v>
      </c>
      <c r="BZ14" s="400">
        <v>2.7201544539967815</v>
      </c>
      <c r="CA14" s="395" t="s">
        <v>247</v>
      </c>
      <c r="CB14" s="396">
        <v>0</v>
      </c>
      <c r="CC14" s="396" t="s">
        <v>29</v>
      </c>
      <c r="CD14" s="397" t="s">
        <v>45</v>
      </c>
      <c r="CE14" s="400">
        <v>4.0802316809951718</v>
      </c>
      <c r="CF14" s="400">
        <v>4.0802316809951718</v>
      </c>
      <c r="CG14" s="404">
        <v>345</v>
      </c>
      <c r="CH14" s="405">
        <v>0</v>
      </c>
      <c r="CI14" s="405" t="s">
        <v>29</v>
      </c>
      <c r="CJ14" s="406" t="s">
        <v>45</v>
      </c>
      <c r="CK14" s="400">
        <v>25.388108237303292</v>
      </c>
      <c r="CL14" s="400">
        <v>25.388108237303292</v>
      </c>
      <c r="CM14" s="391"/>
      <c r="CN14" s="391"/>
      <c r="CO14" s="391"/>
      <c r="CP14" s="391"/>
      <c r="CQ14" s="391"/>
      <c r="CR14" s="391"/>
      <c r="CS14" s="391"/>
      <c r="CT14" s="391"/>
      <c r="CU14" s="391"/>
      <c r="CV14" s="391"/>
      <c r="CW14" s="391"/>
      <c r="CX14" s="391"/>
      <c r="CY14" s="391"/>
      <c r="CZ14" s="391"/>
      <c r="DA14" s="391"/>
      <c r="DB14" s="391"/>
      <c r="DC14" s="391"/>
      <c r="DD14" s="391"/>
      <c r="DE14" s="391"/>
      <c r="DF14" s="391"/>
      <c r="DG14" s="391"/>
      <c r="DH14" s="391"/>
      <c r="DI14" s="391"/>
      <c r="DJ14" s="391"/>
      <c r="DK14" s="391"/>
      <c r="DL14" s="391"/>
      <c r="DM14" s="391"/>
      <c r="DN14" s="391"/>
      <c r="DO14" s="391"/>
      <c r="DP14" s="391"/>
      <c r="DQ14" s="391"/>
      <c r="DR14" s="391"/>
      <c r="DS14" s="391"/>
      <c r="DT14" s="391"/>
      <c r="DU14" s="391"/>
      <c r="DV14" s="391"/>
      <c r="DW14" s="391"/>
      <c r="DX14" s="391"/>
      <c r="DY14" s="391"/>
      <c r="DZ14" s="391"/>
      <c r="EA14" s="391"/>
      <c r="EB14" s="391"/>
      <c r="EC14" s="391"/>
      <c r="ED14" s="391"/>
      <c r="EE14" s="391"/>
      <c r="EF14" s="391"/>
      <c r="EG14" s="391"/>
      <c r="EH14" s="391"/>
      <c r="EI14" s="391"/>
      <c r="EJ14" s="391"/>
      <c r="EK14" s="391"/>
      <c r="EL14" s="392"/>
      <c r="EM14" s="392"/>
      <c r="EN14" s="392"/>
      <c r="EO14" s="392"/>
      <c r="EP14" s="392"/>
      <c r="EQ14" s="392"/>
      <c r="ER14" s="392"/>
      <c r="ES14" s="392"/>
      <c r="ET14" s="392"/>
      <c r="EU14" s="392"/>
      <c r="EV14" s="392"/>
    </row>
    <row r="15" spans="1:152" x14ac:dyDescent="0.25">
      <c r="A15" s="422" t="s">
        <v>47</v>
      </c>
      <c r="B15" s="1">
        <v>2404</v>
      </c>
      <c r="C15" s="399">
        <v>1303</v>
      </c>
      <c r="D15" s="399">
        <v>284831</v>
      </c>
      <c r="E15" s="399">
        <v>284831</v>
      </c>
      <c r="F15" s="399">
        <v>711</v>
      </c>
      <c r="G15" s="1">
        <v>2404</v>
      </c>
      <c r="H15" s="399">
        <v>56</v>
      </c>
      <c r="I15" s="399" t="s">
        <v>29</v>
      </c>
      <c r="J15" s="399" t="s">
        <v>56</v>
      </c>
      <c r="K15" s="399">
        <v>0</v>
      </c>
      <c r="L15" s="399">
        <v>0</v>
      </c>
      <c r="M15" s="398" t="s">
        <v>251</v>
      </c>
      <c r="N15" s="1">
        <v>2404</v>
      </c>
      <c r="O15" s="396" t="s">
        <v>260</v>
      </c>
      <c r="P15" s="396" t="s">
        <v>29</v>
      </c>
      <c r="Q15" s="397" t="s">
        <v>59</v>
      </c>
      <c r="R15" s="399">
        <v>0</v>
      </c>
      <c r="S15" s="399">
        <v>0</v>
      </c>
      <c r="T15" s="398" t="s">
        <v>264</v>
      </c>
      <c r="U15" s="1">
        <v>2404</v>
      </c>
      <c r="V15" s="396" t="s">
        <v>252</v>
      </c>
      <c r="W15" s="396" t="s">
        <v>29</v>
      </c>
      <c r="X15" s="397" t="s">
        <v>56</v>
      </c>
      <c r="Y15" s="399">
        <v>0</v>
      </c>
      <c r="Z15" s="399">
        <v>0</v>
      </c>
      <c r="AA15" s="398" t="s">
        <v>265</v>
      </c>
      <c r="AB15" s="1">
        <v>2404</v>
      </c>
      <c r="AC15" s="396" t="s">
        <v>254</v>
      </c>
      <c r="AD15" s="396" t="s">
        <v>29</v>
      </c>
      <c r="AE15" s="397" t="s">
        <v>56</v>
      </c>
      <c r="AF15" s="399">
        <v>1</v>
      </c>
      <c r="AG15" s="399">
        <v>1</v>
      </c>
      <c r="AH15" s="398" t="s">
        <v>266</v>
      </c>
      <c r="AI15" s="1">
        <v>2404</v>
      </c>
      <c r="AJ15" s="396" t="s">
        <v>255</v>
      </c>
      <c r="AK15" s="396" t="s">
        <v>29</v>
      </c>
      <c r="AL15" s="397" t="s">
        <v>56</v>
      </c>
      <c r="AM15" s="399">
        <v>0</v>
      </c>
      <c r="AN15" s="399">
        <v>0</v>
      </c>
      <c r="AO15" s="398" t="s">
        <v>267</v>
      </c>
      <c r="AP15" s="1">
        <v>2404</v>
      </c>
      <c r="AQ15" s="396" t="s">
        <v>256</v>
      </c>
      <c r="AR15" s="396" t="s">
        <v>29</v>
      </c>
      <c r="AS15" s="397" t="s">
        <v>56</v>
      </c>
      <c r="AT15" s="399">
        <v>0</v>
      </c>
      <c r="AU15" s="399">
        <v>0</v>
      </c>
      <c r="AV15" s="398" t="s">
        <v>268</v>
      </c>
      <c r="AW15" s="1">
        <v>2404</v>
      </c>
      <c r="AX15" s="59" t="s">
        <v>258</v>
      </c>
      <c r="AY15" s="396" t="s">
        <v>29</v>
      </c>
      <c r="AZ15" s="397" t="s">
        <v>56</v>
      </c>
      <c r="BA15" s="399">
        <v>31</v>
      </c>
      <c r="BB15" s="445" t="s">
        <v>270</v>
      </c>
      <c r="BC15" s="1">
        <v>2404</v>
      </c>
      <c r="BD15" s="446" t="s">
        <v>259</v>
      </c>
      <c r="BE15" s="396" t="s">
        <v>29</v>
      </c>
      <c r="BF15" s="447" t="s">
        <v>56</v>
      </c>
      <c r="BG15" s="399">
        <v>0</v>
      </c>
      <c r="BH15" s="399">
        <v>0</v>
      </c>
      <c r="BI15" s="395" t="s">
        <v>271</v>
      </c>
      <c r="BJ15" s="1">
        <v>2404</v>
      </c>
      <c r="BK15" s="396" t="s">
        <v>29</v>
      </c>
      <c r="BL15" s="447" t="s">
        <v>56</v>
      </c>
      <c r="BM15" s="399">
        <v>0</v>
      </c>
      <c r="BN15" s="399">
        <v>0</v>
      </c>
      <c r="BO15" s="398"/>
      <c r="BP15" s="396"/>
      <c r="BQ15" s="396"/>
      <c r="BR15" s="397"/>
      <c r="BS15" s="400">
        <v>0</v>
      </c>
      <c r="BT15" s="400">
        <v>0</v>
      </c>
      <c r="BU15" s="404">
        <v>344</v>
      </c>
      <c r="BV15" s="405">
        <v>0</v>
      </c>
      <c r="BW15" s="405" t="s">
        <v>29</v>
      </c>
      <c r="BX15" s="406" t="s">
        <v>48</v>
      </c>
      <c r="BY15" s="400">
        <v>0</v>
      </c>
      <c r="BZ15" s="400">
        <v>0</v>
      </c>
      <c r="CA15" s="395" t="s">
        <v>249</v>
      </c>
      <c r="CB15" s="396">
        <v>0</v>
      </c>
      <c r="CC15" s="396" t="s">
        <v>29</v>
      </c>
      <c r="CD15" s="397" t="s">
        <v>48</v>
      </c>
      <c r="CE15" s="400">
        <v>0</v>
      </c>
      <c r="CF15" s="400">
        <v>0</v>
      </c>
      <c r="CG15" s="404">
        <v>346</v>
      </c>
      <c r="CH15" s="405">
        <v>0</v>
      </c>
      <c r="CI15" s="405" t="s">
        <v>29</v>
      </c>
      <c r="CJ15" s="406" t="s">
        <v>48</v>
      </c>
      <c r="CK15" s="400">
        <v>0</v>
      </c>
      <c r="CL15" s="400">
        <v>0</v>
      </c>
      <c r="CM15" s="391"/>
      <c r="CN15" s="391"/>
      <c r="CO15" s="391"/>
      <c r="CP15" s="391"/>
      <c r="CQ15" s="391"/>
      <c r="CR15" s="391"/>
      <c r="CS15" s="391"/>
      <c r="CT15" s="391"/>
      <c r="CU15" s="391"/>
      <c r="CV15" s="391"/>
      <c r="CW15" s="391"/>
      <c r="CX15" s="391"/>
      <c r="CY15" s="391"/>
      <c r="CZ15" s="391"/>
      <c r="DA15" s="391"/>
      <c r="DB15" s="391"/>
      <c r="DC15" s="391"/>
      <c r="DD15" s="391"/>
      <c r="DE15" s="391"/>
      <c r="DF15" s="391"/>
      <c r="DG15" s="391"/>
      <c r="DH15" s="391"/>
      <c r="DI15" s="391"/>
      <c r="DJ15" s="391"/>
      <c r="DK15" s="391"/>
      <c r="DL15" s="391"/>
      <c r="DM15" s="391"/>
      <c r="DN15" s="391"/>
      <c r="DO15" s="391"/>
      <c r="DP15" s="391"/>
      <c r="DQ15" s="391"/>
      <c r="DR15" s="391"/>
      <c r="DS15" s="391"/>
      <c r="DT15" s="391"/>
      <c r="DU15" s="391"/>
      <c r="DV15" s="391"/>
      <c r="DW15" s="391"/>
      <c r="DX15" s="391"/>
      <c r="DY15" s="391"/>
      <c r="DZ15" s="391"/>
      <c r="EA15" s="391"/>
      <c r="EB15" s="391"/>
      <c r="EC15" s="391"/>
      <c r="ED15" s="391"/>
      <c r="EE15" s="391"/>
      <c r="EF15" s="391"/>
      <c r="EG15" s="391"/>
      <c r="EH15" s="391"/>
      <c r="EI15" s="391"/>
      <c r="EJ15" s="391"/>
      <c r="EK15" s="391"/>
      <c r="EL15" s="392"/>
      <c r="EM15" s="392"/>
      <c r="EN15" s="392"/>
      <c r="EO15" s="392"/>
      <c r="EP15" s="392"/>
      <c r="EQ15" s="392"/>
      <c r="ER15" s="392"/>
      <c r="ES15" s="392"/>
      <c r="ET15" s="392"/>
      <c r="EU15" s="392"/>
      <c r="EV15" s="392"/>
    </row>
    <row r="16" spans="1:152" x14ac:dyDescent="0.25">
      <c r="A16" s="422" t="s">
        <v>50</v>
      </c>
      <c r="B16" s="1">
        <v>205</v>
      </c>
      <c r="C16" s="399">
        <v>3862</v>
      </c>
      <c r="D16" s="399">
        <v>692715.77</v>
      </c>
      <c r="E16" s="399">
        <v>692715.77</v>
      </c>
      <c r="F16" s="399">
        <v>711</v>
      </c>
      <c r="G16" s="1">
        <v>205</v>
      </c>
      <c r="H16" s="399">
        <v>56</v>
      </c>
      <c r="I16" s="399" t="s">
        <v>29</v>
      </c>
      <c r="J16" s="399" t="s">
        <v>56</v>
      </c>
      <c r="K16" s="399">
        <v>0</v>
      </c>
      <c r="L16" s="399">
        <v>0</v>
      </c>
      <c r="M16" s="398" t="s">
        <v>251</v>
      </c>
      <c r="N16" s="1">
        <v>205</v>
      </c>
      <c r="O16" s="396" t="s">
        <v>261</v>
      </c>
      <c r="P16" s="396" t="s">
        <v>29</v>
      </c>
      <c r="Q16" s="397" t="s">
        <v>60</v>
      </c>
      <c r="R16" s="399">
        <v>4</v>
      </c>
      <c r="S16" s="399">
        <v>4</v>
      </c>
      <c r="T16" s="398" t="s">
        <v>264</v>
      </c>
      <c r="U16" s="1">
        <v>205</v>
      </c>
      <c r="V16" s="396" t="s">
        <v>252</v>
      </c>
      <c r="W16" s="396" t="s">
        <v>29</v>
      </c>
      <c r="X16" s="397" t="s">
        <v>56</v>
      </c>
      <c r="Y16" s="399">
        <v>0</v>
      </c>
      <c r="Z16" s="399">
        <v>0</v>
      </c>
      <c r="AA16" s="398" t="s">
        <v>265</v>
      </c>
      <c r="AB16" s="1">
        <v>205</v>
      </c>
      <c r="AC16" s="396" t="s">
        <v>254</v>
      </c>
      <c r="AD16" s="396" t="s">
        <v>29</v>
      </c>
      <c r="AE16" s="397" t="s">
        <v>56</v>
      </c>
      <c r="AF16" s="399">
        <v>0</v>
      </c>
      <c r="AG16" s="399">
        <v>0</v>
      </c>
      <c r="AH16" s="398" t="s">
        <v>266</v>
      </c>
      <c r="AI16" s="1">
        <v>205</v>
      </c>
      <c r="AJ16" s="396" t="s">
        <v>255</v>
      </c>
      <c r="AK16" s="396" t="s">
        <v>29</v>
      </c>
      <c r="AL16" s="397" t="s">
        <v>56</v>
      </c>
      <c r="AM16" s="399">
        <v>0</v>
      </c>
      <c r="AN16" s="399">
        <v>0</v>
      </c>
      <c r="AO16" s="398" t="s">
        <v>267</v>
      </c>
      <c r="AP16" s="1">
        <v>205</v>
      </c>
      <c r="AQ16" s="396" t="s">
        <v>256</v>
      </c>
      <c r="AR16" s="396" t="s">
        <v>29</v>
      </c>
      <c r="AS16" s="397" t="s">
        <v>56</v>
      </c>
      <c r="AT16" s="399">
        <v>0</v>
      </c>
      <c r="AU16" s="399">
        <v>0</v>
      </c>
      <c r="AV16" s="398" t="s">
        <v>268</v>
      </c>
      <c r="AW16" s="1">
        <v>205</v>
      </c>
      <c r="AX16" s="59" t="s">
        <v>258</v>
      </c>
      <c r="AY16" s="396" t="s">
        <v>29</v>
      </c>
      <c r="AZ16" s="397" t="s">
        <v>56</v>
      </c>
      <c r="BA16" s="399">
        <v>0</v>
      </c>
      <c r="BB16" s="445" t="s">
        <v>270</v>
      </c>
      <c r="BC16" s="1">
        <v>205</v>
      </c>
      <c r="BD16" s="446" t="s">
        <v>259</v>
      </c>
      <c r="BE16" s="396" t="s">
        <v>29</v>
      </c>
      <c r="BF16" s="447" t="s">
        <v>56</v>
      </c>
      <c r="BG16" s="399">
        <v>0</v>
      </c>
      <c r="BH16" s="399">
        <v>0</v>
      </c>
      <c r="BI16" s="395" t="s">
        <v>271</v>
      </c>
      <c r="BJ16" s="1">
        <v>205</v>
      </c>
      <c r="BK16" s="396" t="s">
        <v>29</v>
      </c>
      <c r="BL16" s="447" t="s">
        <v>56</v>
      </c>
      <c r="BM16" s="399">
        <v>0</v>
      </c>
      <c r="BN16" s="399">
        <v>0</v>
      </c>
      <c r="BO16" s="398">
        <v>341</v>
      </c>
      <c r="BP16" s="396">
        <v>0</v>
      </c>
      <c r="BQ16" s="396" t="s">
        <v>29</v>
      </c>
      <c r="BR16" s="397" t="s">
        <v>45</v>
      </c>
      <c r="BS16" s="400">
        <v>5.7743740986292256</v>
      </c>
      <c r="BT16" s="400">
        <v>5.7743740986292256</v>
      </c>
      <c r="BU16" s="404">
        <v>342</v>
      </c>
      <c r="BV16" s="405">
        <v>0</v>
      </c>
      <c r="BW16" s="405" t="s">
        <v>29</v>
      </c>
      <c r="BX16" s="406" t="s">
        <v>45</v>
      </c>
      <c r="BY16" s="400">
        <v>0</v>
      </c>
      <c r="BZ16" s="400">
        <v>0</v>
      </c>
      <c r="CA16" s="395" t="s">
        <v>248</v>
      </c>
      <c r="CB16" s="396">
        <v>0</v>
      </c>
      <c r="CC16" s="396" t="s">
        <v>29</v>
      </c>
      <c r="CD16" s="397" t="s">
        <v>45</v>
      </c>
      <c r="CE16" s="400">
        <v>5.7743740986292256</v>
      </c>
      <c r="CF16" s="400">
        <v>5.7743740986292256</v>
      </c>
      <c r="CG16" s="404">
        <v>344</v>
      </c>
      <c r="CH16" s="405">
        <v>0</v>
      </c>
      <c r="CI16" s="405" t="s">
        <v>29</v>
      </c>
      <c r="CJ16" s="406" t="s">
        <v>45</v>
      </c>
      <c r="CK16" s="400">
        <v>0</v>
      </c>
      <c r="CL16" s="400">
        <v>0</v>
      </c>
      <c r="CM16" s="391"/>
      <c r="CN16" s="391"/>
      <c r="CO16" s="391"/>
      <c r="CP16" s="391"/>
      <c r="CQ16" s="391"/>
      <c r="CR16" s="391"/>
      <c r="CS16" s="391"/>
      <c r="CT16" s="391"/>
      <c r="CU16" s="391"/>
      <c r="CV16" s="391"/>
      <c r="CW16" s="391"/>
      <c r="CX16" s="391"/>
      <c r="CY16" s="391"/>
      <c r="CZ16" s="391"/>
      <c r="DA16" s="391"/>
      <c r="DB16" s="391"/>
      <c r="DC16" s="391"/>
      <c r="DD16" s="391"/>
      <c r="DE16" s="391"/>
      <c r="DF16" s="391"/>
      <c r="DG16" s="391"/>
      <c r="DH16" s="391"/>
      <c r="DI16" s="391"/>
      <c r="DJ16" s="391"/>
      <c r="DK16" s="391"/>
      <c r="DL16" s="391"/>
      <c r="DM16" s="391"/>
      <c r="DN16" s="391"/>
      <c r="DO16" s="391"/>
      <c r="DP16" s="391"/>
      <c r="DQ16" s="391"/>
      <c r="DR16" s="391"/>
      <c r="DS16" s="391"/>
      <c r="DT16" s="391"/>
      <c r="DU16" s="391"/>
      <c r="DV16" s="391"/>
      <c r="DW16" s="391"/>
      <c r="DX16" s="391"/>
      <c r="DY16" s="391"/>
      <c r="DZ16" s="391"/>
      <c r="EA16" s="391"/>
      <c r="EB16" s="391"/>
      <c r="EC16" s="391"/>
      <c r="ED16" s="391"/>
      <c r="EE16" s="391"/>
      <c r="EF16" s="391"/>
      <c r="EG16" s="391"/>
      <c r="EH16" s="391"/>
      <c r="EI16" s="391"/>
      <c r="EJ16" s="391"/>
      <c r="EK16" s="391"/>
      <c r="EL16" s="392"/>
      <c r="EM16" s="392"/>
      <c r="EN16" s="392"/>
      <c r="EO16" s="392"/>
      <c r="EP16" s="392"/>
      <c r="EQ16" s="392"/>
      <c r="ER16" s="392"/>
      <c r="ES16" s="392"/>
      <c r="ET16" s="392"/>
      <c r="EU16" s="392"/>
      <c r="EV16" s="392"/>
    </row>
    <row r="17" spans="1:152" x14ac:dyDescent="0.25">
      <c r="A17" s="422" t="s">
        <v>51</v>
      </c>
      <c r="B17" s="1">
        <v>2009</v>
      </c>
      <c r="C17" s="412">
        <v>4960</v>
      </c>
      <c r="D17" s="399">
        <v>751043.18400000001</v>
      </c>
      <c r="E17" s="412">
        <v>751043.18400000001</v>
      </c>
      <c r="F17" s="399">
        <v>711</v>
      </c>
      <c r="G17" s="1">
        <v>2009</v>
      </c>
      <c r="H17" s="399">
        <v>56</v>
      </c>
      <c r="I17" s="399" t="s">
        <v>29</v>
      </c>
      <c r="J17" s="399" t="s">
        <v>56</v>
      </c>
      <c r="K17" s="412">
        <v>0</v>
      </c>
      <c r="L17" s="412">
        <v>0</v>
      </c>
      <c r="M17" s="398" t="s">
        <v>251</v>
      </c>
      <c r="N17" s="1">
        <v>2009</v>
      </c>
      <c r="O17" s="396" t="s">
        <v>262</v>
      </c>
      <c r="P17" s="396" t="s">
        <v>29</v>
      </c>
      <c r="Q17" s="397" t="s">
        <v>52</v>
      </c>
      <c r="R17" s="412">
        <v>5</v>
      </c>
      <c r="S17" s="412">
        <v>5</v>
      </c>
      <c r="T17" s="398" t="s">
        <v>264</v>
      </c>
      <c r="U17" s="1">
        <v>2009</v>
      </c>
      <c r="V17" s="396" t="s">
        <v>252</v>
      </c>
      <c r="W17" s="396" t="s">
        <v>29</v>
      </c>
      <c r="X17" s="397" t="s">
        <v>56</v>
      </c>
      <c r="Y17" s="412">
        <v>0</v>
      </c>
      <c r="Z17" s="412">
        <v>0</v>
      </c>
      <c r="AA17" s="398" t="s">
        <v>265</v>
      </c>
      <c r="AB17" s="1">
        <v>2009</v>
      </c>
      <c r="AC17" s="396" t="s">
        <v>254</v>
      </c>
      <c r="AD17" s="396" t="s">
        <v>29</v>
      </c>
      <c r="AE17" s="397" t="s">
        <v>56</v>
      </c>
      <c r="AF17" s="412">
        <v>0</v>
      </c>
      <c r="AG17" s="412">
        <v>0</v>
      </c>
      <c r="AH17" s="398" t="s">
        <v>266</v>
      </c>
      <c r="AI17" s="1">
        <v>2009</v>
      </c>
      <c r="AJ17" s="396" t="s">
        <v>255</v>
      </c>
      <c r="AK17" s="396" t="s">
        <v>29</v>
      </c>
      <c r="AL17" s="397" t="s">
        <v>56</v>
      </c>
      <c r="AM17" s="412">
        <v>0</v>
      </c>
      <c r="AN17" s="412">
        <v>0</v>
      </c>
      <c r="AO17" s="398" t="s">
        <v>267</v>
      </c>
      <c r="AP17" s="1">
        <v>2009</v>
      </c>
      <c r="AQ17" s="396" t="s">
        <v>256</v>
      </c>
      <c r="AR17" s="396" t="s">
        <v>29</v>
      </c>
      <c r="AS17" s="397" t="s">
        <v>56</v>
      </c>
      <c r="AT17" s="412">
        <v>0</v>
      </c>
      <c r="AU17" s="412">
        <v>0</v>
      </c>
      <c r="AV17" s="398" t="s">
        <v>268</v>
      </c>
      <c r="AW17" s="1">
        <v>2009</v>
      </c>
      <c r="AX17" s="59" t="s">
        <v>258</v>
      </c>
      <c r="AY17" s="396" t="s">
        <v>29</v>
      </c>
      <c r="AZ17" s="397" t="s">
        <v>56</v>
      </c>
      <c r="BA17" s="412">
        <v>31</v>
      </c>
      <c r="BB17" s="445" t="s">
        <v>270</v>
      </c>
      <c r="BC17" s="1">
        <v>2009</v>
      </c>
      <c r="BD17" s="446" t="s">
        <v>259</v>
      </c>
      <c r="BE17" s="396" t="s">
        <v>29</v>
      </c>
      <c r="BF17" s="447" t="s">
        <v>56</v>
      </c>
      <c r="BG17" s="412">
        <v>0</v>
      </c>
      <c r="BH17" s="412">
        <v>0</v>
      </c>
      <c r="BI17" s="395" t="s">
        <v>271</v>
      </c>
      <c r="BJ17" s="1">
        <v>2009</v>
      </c>
      <c r="BK17" s="396" t="s">
        <v>29</v>
      </c>
      <c r="BL17" s="447" t="s">
        <v>56</v>
      </c>
      <c r="BM17" s="412">
        <v>0</v>
      </c>
      <c r="BN17" s="412">
        <v>0</v>
      </c>
      <c r="BO17" s="413">
        <v>341</v>
      </c>
      <c r="BP17" s="407">
        <v>0</v>
      </c>
      <c r="BQ17" s="407" t="s">
        <v>29</v>
      </c>
      <c r="BR17" s="408" t="s">
        <v>52</v>
      </c>
      <c r="BS17" s="414">
        <v>6.657406799660138</v>
      </c>
      <c r="BT17" s="414">
        <v>6.657406799660138</v>
      </c>
      <c r="BU17" s="415">
        <v>342</v>
      </c>
      <c r="BV17" s="416">
        <v>0</v>
      </c>
      <c r="BW17" s="416" t="s">
        <v>29</v>
      </c>
      <c r="BX17" s="417" t="s">
        <v>52</v>
      </c>
      <c r="BY17" s="414">
        <v>0</v>
      </c>
      <c r="BZ17" s="414">
        <v>0</v>
      </c>
      <c r="CA17" s="409" t="s">
        <v>248</v>
      </c>
      <c r="CB17" s="407">
        <v>0</v>
      </c>
      <c r="CC17" s="407" t="s">
        <v>29</v>
      </c>
      <c r="CD17" s="408" t="s">
        <v>52</v>
      </c>
      <c r="CE17" s="414">
        <v>6.657406799660138</v>
      </c>
      <c r="CF17" s="414">
        <v>6.657406799660138</v>
      </c>
      <c r="CG17" s="415">
        <v>344</v>
      </c>
      <c r="CH17" s="416">
        <v>0</v>
      </c>
      <c r="CI17" s="416" t="s">
        <v>29</v>
      </c>
      <c r="CJ17" s="417" t="s">
        <v>52</v>
      </c>
      <c r="CK17" s="414">
        <v>0</v>
      </c>
      <c r="CL17" s="414">
        <v>0</v>
      </c>
      <c r="CM17" s="391"/>
      <c r="CN17" s="391"/>
      <c r="CO17" s="391"/>
      <c r="CP17" s="391"/>
      <c r="CQ17" s="391"/>
      <c r="CR17" s="391"/>
      <c r="CS17" s="391"/>
      <c r="CT17" s="391"/>
      <c r="CU17" s="391"/>
      <c r="CV17" s="391"/>
      <c r="CW17" s="391"/>
      <c r="CX17" s="391"/>
      <c r="CY17" s="391"/>
      <c r="CZ17" s="391"/>
      <c r="DA17" s="391"/>
      <c r="DB17" s="391"/>
      <c r="DC17" s="391"/>
      <c r="DD17" s="391"/>
      <c r="DE17" s="391"/>
      <c r="DF17" s="391"/>
      <c r="DG17" s="391"/>
      <c r="DH17" s="391"/>
      <c r="DI17" s="391"/>
      <c r="DJ17" s="391"/>
      <c r="DK17" s="391"/>
      <c r="DL17" s="391"/>
      <c r="DM17" s="391"/>
      <c r="DN17" s="391"/>
      <c r="DO17" s="391"/>
      <c r="DP17" s="391"/>
      <c r="DQ17" s="391"/>
      <c r="DR17" s="391"/>
      <c r="DS17" s="391"/>
      <c r="DT17" s="391"/>
      <c r="DU17" s="391"/>
      <c r="DV17" s="391"/>
      <c r="DW17" s="391"/>
      <c r="DX17" s="391"/>
      <c r="DY17" s="391"/>
      <c r="DZ17" s="391"/>
      <c r="EA17" s="391"/>
      <c r="EB17" s="391"/>
      <c r="EC17" s="391"/>
      <c r="ED17" s="391"/>
      <c r="EE17" s="391"/>
      <c r="EF17" s="391"/>
      <c r="EG17" s="391"/>
      <c r="EH17" s="391"/>
      <c r="EI17" s="391"/>
      <c r="EJ17" s="391"/>
      <c r="EK17" s="391"/>
      <c r="EL17" s="392"/>
      <c r="EM17" s="392"/>
      <c r="EN17" s="392"/>
      <c r="EO17" s="392"/>
      <c r="EP17" s="392"/>
      <c r="EQ17" s="392"/>
      <c r="ER17" s="392"/>
      <c r="ES17" s="392"/>
      <c r="ET17" s="392"/>
      <c r="EU17" s="392"/>
      <c r="EV17" s="392"/>
    </row>
    <row r="18" spans="1:152" x14ac:dyDescent="0.25">
      <c r="A18" s="425" t="s">
        <v>14</v>
      </c>
      <c r="B18" s="1">
        <v>2001</v>
      </c>
      <c r="C18" s="412">
        <v>14296</v>
      </c>
      <c r="D18" s="399">
        <v>2154351</v>
      </c>
      <c r="E18" s="412">
        <v>2154351</v>
      </c>
      <c r="F18" s="399">
        <v>711</v>
      </c>
      <c r="G18" s="1">
        <v>2001</v>
      </c>
      <c r="H18" s="399">
        <v>56</v>
      </c>
      <c r="I18" s="399" t="s">
        <v>29</v>
      </c>
      <c r="J18" s="399" t="s">
        <v>56</v>
      </c>
      <c r="K18" s="412">
        <v>0</v>
      </c>
      <c r="L18" s="412">
        <v>0</v>
      </c>
      <c r="M18" s="398" t="s">
        <v>251</v>
      </c>
      <c r="N18" s="1">
        <v>2001</v>
      </c>
      <c r="O18" s="396" t="s">
        <v>263</v>
      </c>
      <c r="P18" s="396" t="s">
        <v>29</v>
      </c>
      <c r="Q18" s="397" t="s">
        <v>53</v>
      </c>
      <c r="R18" s="412">
        <v>0</v>
      </c>
      <c r="S18" s="412">
        <v>0</v>
      </c>
      <c r="T18" s="398" t="s">
        <v>264</v>
      </c>
      <c r="U18" s="1">
        <v>2001</v>
      </c>
      <c r="V18" s="396" t="s">
        <v>252</v>
      </c>
      <c r="W18" s="396" t="s">
        <v>29</v>
      </c>
      <c r="X18" s="397" t="s">
        <v>56</v>
      </c>
      <c r="Y18" s="412">
        <v>0</v>
      </c>
      <c r="Z18" s="412">
        <v>0</v>
      </c>
      <c r="AA18" s="398" t="s">
        <v>265</v>
      </c>
      <c r="AB18" s="1">
        <v>2001</v>
      </c>
      <c r="AC18" s="396" t="s">
        <v>254</v>
      </c>
      <c r="AD18" s="396" t="s">
        <v>29</v>
      </c>
      <c r="AE18" s="397" t="s">
        <v>56</v>
      </c>
      <c r="AF18" s="412">
        <v>0</v>
      </c>
      <c r="AG18" s="412">
        <v>0</v>
      </c>
      <c r="AH18" s="398" t="s">
        <v>266</v>
      </c>
      <c r="AI18" s="1">
        <v>2001</v>
      </c>
      <c r="AJ18" s="396" t="s">
        <v>255</v>
      </c>
      <c r="AK18" s="396" t="s">
        <v>29</v>
      </c>
      <c r="AL18" s="397" t="s">
        <v>56</v>
      </c>
      <c r="AM18" s="412">
        <v>0</v>
      </c>
      <c r="AN18" s="412">
        <v>0</v>
      </c>
      <c r="AO18" s="398" t="s">
        <v>267</v>
      </c>
      <c r="AP18" s="1">
        <v>2001</v>
      </c>
      <c r="AQ18" s="396" t="s">
        <v>256</v>
      </c>
      <c r="AR18" s="396" t="s">
        <v>29</v>
      </c>
      <c r="AS18" s="397" t="s">
        <v>56</v>
      </c>
      <c r="AT18" s="412">
        <v>0</v>
      </c>
      <c r="AU18" s="412">
        <v>0</v>
      </c>
      <c r="AV18" s="398" t="s">
        <v>268</v>
      </c>
      <c r="AW18" s="1">
        <v>2001</v>
      </c>
      <c r="AX18" s="59" t="s">
        <v>258</v>
      </c>
      <c r="AY18" s="396" t="s">
        <v>29</v>
      </c>
      <c r="AZ18" s="397" t="s">
        <v>56</v>
      </c>
      <c r="BA18" s="412">
        <v>0</v>
      </c>
      <c r="BB18" s="445" t="s">
        <v>270</v>
      </c>
      <c r="BC18" s="1">
        <v>2001</v>
      </c>
      <c r="BD18" s="446" t="s">
        <v>259</v>
      </c>
      <c r="BE18" s="396" t="s">
        <v>29</v>
      </c>
      <c r="BF18" s="447" t="s">
        <v>56</v>
      </c>
      <c r="BG18" s="412">
        <v>0</v>
      </c>
      <c r="BH18" s="412">
        <v>0</v>
      </c>
      <c r="BI18" s="395" t="s">
        <v>271</v>
      </c>
      <c r="BJ18" s="1">
        <v>2001</v>
      </c>
      <c r="BK18" s="396" t="s">
        <v>29</v>
      </c>
      <c r="BL18" s="447" t="s">
        <v>56</v>
      </c>
      <c r="BM18" s="412">
        <v>0</v>
      </c>
      <c r="BN18" s="412">
        <v>0</v>
      </c>
      <c r="BO18" s="413">
        <v>342</v>
      </c>
      <c r="BP18" s="407">
        <v>0</v>
      </c>
      <c r="BQ18" s="407" t="s">
        <v>29</v>
      </c>
      <c r="BR18" s="408" t="s">
        <v>53</v>
      </c>
      <c r="BS18" s="414">
        <v>0</v>
      </c>
      <c r="BT18" s="414">
        <v>0</v>
      </c>
      <c r="BU18" s="415">
        <v>343</v>
      </c>
      <c r="BV18" s="416">
        <v>0</v>
      </c>
      <c r="BW18" s="416" t="s">
        <v>29</v>
      </c>
      <c r="BX18" s="417" t="s">
        <v>53</v>
      </c>
      <c r="BY18" s="414">
        <v>0</v>
      </c>
      <c r="BZ18" s="414">
        <v>0</v>
      </c>
      <c r="CA18" s="409" t="s">
        <v>247</v>
      </c>
      <c r="CB18" s="407">
        <v>0</v>
      </c>
      <c r="CC18" s="407" t="s">
        <v>29</v>
      </c>
      <c r="CD18" s="408" t="s">
        <v>53</v>
      </c>
      <c r="CE18" s="414">
        <v>0</v>
      </c>
      <c r="CF18" s="414">
        <v>0</v>
      </c>
      <c r="CG18" s="415">
        <v>345</v>
      </c>
      <c r="CH18" s="416">
        <v>0</v>
      </c>
      <c r="CI18" s="416" t="s">
        <v>29</v>
      </c>
      <c r="CJ18" s="417" t="s">
        <v>53</v>
      </c>
      <c r="CK18" s="414">
        <v>0</v>
      </c>
      <c r="CL18" s="414">
        <v>0</v>
      </c>
      <c r="CM18" s="391"/>
      <c r="CN18" s="391"/>
      <c r="CO18" s="391"/>
      <c r="CP18" s="391"/>
      <c r="CQ18" s="391"/>
      <c r="CR18" s="391"/>
      <c r="CS18" s="391"/>
      <c r="CT18" s="391"/>
      <c r="CU18" s="391"/>
      <c r="CV18" s="391"/>
      <c r="CW18" s="391"/>
      <c r="CX18" s="391"/>
      <c r="CY18" s="391"/>
      <c r="CZ18" s="391"/>
      <c r="DA18" s="391"/>
      <c r="DB18" s="391"/>
      <c r="DC18" s="391"/>
      <c r="DD18" s="391"/>
      <c r="DE18" s="391"/>
      <c r="DF18" s="391"/>
      <c r="DG18" s="391"/>
      <c r="DH18" s="391"/>
      <c r="DI18" s="391"/>
      <c r="DJ18" s="391"/>
      <c r="DK18" s="391"/>
      <c r="DL18" s="391"/>
      <c r="DM18" s="391"/>
      <c r="DN18" s="391"/>
      <c r="DO18" s="391"/>
      <c r="DP18" s="391"/>
      <c r="DQ18" s="391"/>
      <c r="DR18" s="391"/>
      <c r="DS18" s="391"/>
      <c r="DT18" s="391"/>
      <c r="DU18" s="391"/>
      <c r="DV18" s="391"/>
      <c r="DW18" s="391"/>
      <c r="DX18" s="391"/>
      <c r="DY18" s="391"/>
      <c r="DZ18" s="391"/>
      <c r="EA18" s="391"/>
      <c r="EB18" s="391"/>
      <c r="EC18" s="391"/>
      <c r="ED18" s="391"/>
      <c r="EE18" s="391"/>
      <c r="EF18" s="391"/>
      <c r="EG18" s="391"/>
      <c r="EH18" s="391"/>
      <c r="EI18" s="391"/>
      <c r="EJ18" s="391"/>
      <c r="EK18" s="391"/>
      <c r="EL18" s="392"/>
      <c r="EM18" s="392"/>
      <c r="EN18" s="392"/>
      <c r="EO18" s="392"/>
      <c r="EP18" s="392"/>
      <c r="EQ18" s="392"/>
      <c r="ER18" s="392"/>
      <c r="ES18" s="392"/>
      <c r="ET18" s="392"/>
      <c r="EU18" s="392"/>
      <c r="EV18" s="392"/>
    </row>
    <row r="19" spans="1:152" x14ac:dyDescent="0.25">
      <c r="A19" s="423" t="s">
        <v>25</v>
      </c>
      <c r="B19" s="423"/>
      <c r="C19" s="424">
        <v>66106</v>
      </c>
      <c r="D19" s="424">
        <v>9947768.1639999915</v>
      </c>
      <c r="E19" s="424">
        <v>9947768.1639999915</v>
      </c>
      <c r="F19" s="423"/>
      <c r="G19" s="423"/>
      <c r="H19" s="423"/>
      <c r="I19" s="423"/>
      <c r="J19" s="423"/>
      <c r="K19" s="424">
        <v>10</v>
      </c>
      <c r="L19" s="424">
        <v>10</v>
      </c>
      <c r="M19" s="423"/>
      <c r="N19" s="423"/>
      <c r="O19" s="423"/>
      <c r="P19" s="423"/>
      <c r="Q19" s="423"/>
      <c r="R19" s="424">
        <v>22</v>
      </c>
      <c r="S19" s="424">
        <v>22</v>
      </c>
      <c r="T19" s="423"/>
      <c r="U19" s="423"/>
      <c r="V19" s="423"/>
      <c r="W19" s="423"/>
      <c r="X19" s="423"/>
      <c r="Y19" s="424">
        <v>0</v>
      </c>
      <c r="Z19" s="424">
        <v>0</v>
      </c>
      <c r="AA19" s="423"/>
      <c r="AB19" s="423"/>
      <c r="AC19" s="423"/>
      <c r="AD19" s="423"/>
      <c r="AE19" s="423"/>
      <c r="AF19" s="424">
        <v>5</v>
      </c>
      <c r="AG19" s="424">
        <v>5</v>
      </c>
      <c r="AH19" s="423"/>
      <c r="AI19" s="423"/>
      <c r="AJ19" s="423"/>
      <c r="AK19" s="423"/>
      <c r="AL19" s="423"/>
      <c r="AM19" s="424">
        <v>0</v>
      </c>
      <c r="AN19" s="424">
        <v>0</v>
      </c>
      <c r="AO19" s="423"/>
      <c r="AP19" s="423"/>
      <c r="AQ19" s="423"/>
      <c r="AR19" s="423"/>
      <c r="AS19" s="423"/>
      <c r="AT19" s="424">
        <v>0</v>
      </c>
      <c r="AU19" s="424">
        <v>0</v>
      </c>
      <c r="AV19" s="423"/>
      <c r="AW19" s="423"/>
      <c r="AX19" s="423"/>
      <c r="AY19" s="423"/>
      <c r="AZ19" s="423"/>
      <c r="BA19" s="424">
        <v>14.615384615384615</v>
      </c>
      <c r="BB19" s="423"/>
      <c r="BC19" s="423"/>
      <c r="BD19" s="423"/>
      <c r="BE19" s="423"/>
      <c r="BF19" s="423"/>
      <c r="BG19" s="424">
        <v>97</v>
      </c>
      <c r="BH19" s="424">
        <v>97</v>
      </c>
      <c r="BI19" s="423"/>
      <c r="BJ19" s="423"/>
      <c r="BK19" s="423"/>
      <c r="BL19" s="423"/>
      <c r="BM19" s="424">
        <v>0</v>
      </c>
      <c r="BN19" s="424">
        <v>0</v>
      </c>
      <c r="BO19" s="423"/>
      <c r="BP19" s="423"/>
      <c r="BQ19" s="423"/>
      <c r="BR19" s="423"/>
      <c r="BS19" s="418">
        <v>3.2168019471749347</v>
      </c>
      <c r="BT19" s="421">
        <v>3.2168019471749347</v>
      </c>
      <c r="BU19" s="419">
        <v>343</v>
      </c>
      <c r="BV19" s="420">
        <v>0</v>
      </c>
      <c r="BW19" s="420" t="s">
        <v>29</v>
      </c>
      <c r="BX19" s="419" t="s">
        <v>53</v>
      </c>
      <c r="BY19" s="418">
        <v>1.0052506084921671</v>
      </c>
      <c r="BZ19" s="421">
        <v>1.0052506084921671</v>
      </c>
      <c r="CA19" s="410" t="s">
        <v>247</v>
      </c>
      <c r="CB19" s="410">
        <v>0</v>
      </c>
      <c r="CC19" s="410" t="s">
        <v>29</v>
      </c>
      <c r="CD19" s="411" t="s">
        <v>53</v>
      </c>
      <c r="CE19" s="418">
        <v>2.2115513386827677</v>
      </c>
      <c r="CF19" s="421">
        <v>2.2115513386827677</v>
      </c>
      <c r="CG19" s="419">
        <v>345</v>
      </c>
      <c r="CH19" s="420">
        <v>0</v>
      </c>
      <c r="CI19" s="420" t="s">
        <v>29</v>
      </c>
      <c r="CJ19" s="419" t="s">
        <v>53</v>
      </c>
      <c r="CK19" s="418">
        <v>9.7509309023740212</v>
      </c>
      <c r="CL19" s="421">
        <v>9.7509309023740212</v>
      </c>
      <c r="CM19" s="388"/>
      <c r="CN19" s="388"/>
      <c r="CO19" s="388"/>
      <c r="CP19" s="388"/>
      <c r="CQ19" s="388"/>
      <c r="CR19" s="388"/>
      <c r="CS19" s="388"/>
      <c r="CT19" s="388"/>
      <c r="CU19" s="388"/>
      <c r="CV19" s="388"/>
      <c r="CW19" s="388"/>
      <c r="CX19" s="388"/>
      <c r="CY19" s="388"/>
      <c r="CZ19" s="388"/>
      <c r="DA19" s="388"/>
      <c r="DB19" s="388"/>
      <c r="DC19" s="388"/>
      <c r="DD19" s="388"/>
      <c r="DE19" s="388"/>
      <c r="DF19" s="388"/>
      <c r="DG19" s="388"/>
      <c r="DH19" s="388"/>
      <c r="DI19" s="388"/>
      <c r="DJ19" s="388"/>
      <c r="DK19" s="388"/>
      <c r="DL19" s="388"/>
      <c r="DM19" s="388"/>
      <c r="DN19" s="388"/>
      <c r="DO19" s="388"/>
      <c r="DP19" s="388"/>
      <c r="DQ19" s="388"/>
      <c r="DR19" s="388"/>
      <c r="DS19" s="388"/>
      <c r="DT19" s="388"/>
      <c r="DU19" s="388"/>
      <c r="DV19" s="388"/>
      <c r="DW19" s="388"/>
      <c r="DX19" s="388"/>
      <c r="DY19" s="388"/>
      <c r="DZ19" s="388"/>
      <c r="EA19" s="388"/>
      <c r="EB19" s="388"/>
      <c r="EC19" s="388"/>
      <c r="ED19" s="388"/>
      <c r="EE19" s="388"/>
      <c r="EF19" s="388"/>
      <c r="EG19" s="388"/>
      <c r="EH19" s="388"/>
      <c r="EI19" s="388"/>
      <c r="EJ19" s="388"/>
      <c r="EK19" s="388"/>
      <c r="EL19" s="389"/>
      <c r="EM19" s="389"/>
      <c r="EN19" s="389"/>
      <c r="EO19" s="389"/>
      <c r="EP19" s="389"/>
      <c r="EQ19" s="389"/>
      <c r="ER19" s="389"/>
      <c r="ES19" s="389"/>
      <c r="ET19" s="389"/>
      <c r="EU19" s="389"/>
      <c r="EV19" s="389"/>
    </row>
    <row r="20" spans="1:152" x14ac:dyDescent="0.25">
      <c r="A20" s="389"/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89"/>
      <c r="AA20" s="389"/>
      <c r="AB20" s="389"/>
      <c r="AC20" s="389"/>
      <c r="AD20" s="389"/>
      <c r="AE20" s="389"/>
      <c r="AF20" s="389"/>
      <c r="AG20" s="389"/>
      <c r="AH20" s="389"/>
      <c r="AI20" s="389"/>
      <c r="AJ20" s="389"/>
      <c r="AK20" s="389"/>
      <c r="AL20" s="389"/>
      <c r="AM20" s="389"/>
      <c r="AN20" s="389"/>
      <c r="AO20" s="389"/>
      <c r="AP20" s="389"/>
      <c r="AQ20" s="389"/>
      <c r="AR20" s="389"/>
      <c r="AS20" s="389"/>
      <c r="AT20" s="389"/>
      <c r="AU20" s="389"/>
      <c r="AV20" s="388"/>
      <c r="AW20" s="388"/>
      <c r="AX20" s="388"/>
      <c r="AY20" s="388"/>
      <c r="AZ20" s="388"/>
      <c r="BA20" s="388"/>
      <c r="BB20" s="388"/>
      <c r="BC20" s="388"/>
      <c r="BD20" s="388"/>
      <c r="BE20" s="388"/>
      <c r="BF20" s="388"/>
      <c r="BG20" s="388"/>
      <c r="BH20" s="388"/>
      <c r="BI20" s="388"/>
      <c r="BJ20" s="388"/>
      <c r="BK20" s="388"/>
      <c r="BL20" s="388"/>
      <c r="BM20" s="388"/>
      <c r="BN20" s="388"/>
      <c r="BO20" s="388"/>
      <c r="BP20" s="388"/>
      <c r="BQ20" s="388"/>
      <c r="BR20" s="388"/>
      <c r="BS20" s="388"/>
      <c r="BT20" s="388"/>
      <c r="BU20" s="388"/>
      <c r="BV20" s="388"/>
      <c r="BW20" s="388"/>
      <c r="BX20" s="388"/>
      <c r="BY20" s="388"/>
      <c r="BZ20" s="388"/>
      <c r="CA20" s="388"/>
      <c r="CB20" s="388"/>
      <c r="CC20" s="388"/>
      <c r="CD20" s="388"/>
      <c r="CE20" s="388"/>
      <c r="CF20" s="388"/>
      <c r="CG20" s="388"/>
      <c r="CH20" s="388"/>
      <c r="CI20" s="388"/>
      <c r="CJ20" s="388"/>
      <c r="CK20" s="388"/>
      <c r="CL20" s="388"/>
      <c r="CM20" s="388"/>
      <c r="CN20" s="388"/>
      <c r="CO20" s="388"/>
      <c r="CP20" s="388"/>
      <c r="CQ20" s="388"/>
      <c r="CR20" s="388"/>
      <c r="CS20" s="388"/>
      <c r="CT20" s="388"/>
      <c r="CU20" s="388"/>
      <c r="CV20" s="388"/>
      <c r="CW20" s="388"/>
      <c r="CX20" s="388"/>
      <c r="CY20" s="388"/>
      <c r="CZ20" s="388"/>
      <c r="DA20" s="388"/>
      <c r="DB20" s="388"/>
      <c r="DC20" s="388"/>
      <c r="DD20" s="388"/>
      <c r="DE20" s="388"/>
      <c r="DF20" s="388"/>
      <c r="DG20" s="388"/>
      <c r="DH20" s="388"/>
      <c r="DI20" s="388"/>
      <c r="DJ20" s="388"/>
      <c r="DK20" s="388"/>
      <c r="DL20" s="388"/>
      <c r="DM20" s="388"/>
      <c r="DN20" s="388"/>
      <c r="DO20" s="388"/>
      <c r="DP20" s="388"/>
      <c r="DQ20" s="388"/>
      <c r="DR20" s="388"/>
      <c r="DS20" s="388"/>
      <c r="DT20" s="388"/>
      <c r="DU20" s="388"/>
      <c r="DV20" s="388"/>
      <c r="DW20" s="388"/>
      <c r="DX20" s="388"/>
      <c r="DY20" s="388"/>
      <c r="DZ20" s="388"/>
      <c r="EA20" s="388"/>
      <c r="EB20" s="388"/>
      <c r="EC20" s="388"/>
      <c r="ED20" s="388"/>
      <c r="EE20" s="388"/>
      <c r="EF20" s="388"/>
      <c r="EG20" s="388"/>
      <c r="EH20" s="388"/>
      <c r="EI20" s="388"/>
      <c r="EJ20" s="388"/>
      <c r="EK20" s="388"/>
      <c r="EL20" s="389"/>
      <c r="EM20" s="389"/>
      <c r="EN20" s="389"/>
      <c r="EO20" s="389"/>
      <c r="EP20" s="389"/>
      <c r="EQ20" s="389"/>
      <c r="ER20" s="389"/>
      <c r="ES20" s="389"/>
      <c r="ET20" s="389"/>
      <c r="EU20" s="389"/>
      <c r="EV20" s="389"/>
    </row>
    <row r="21" spans="1:152" x14ac:dyDescent="0.25">
      <c r="A21" s="389"/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89"/>
      <c r="AA21" s="389"/>
      <c r="AB21" s="389"/>
      <c r="AC21" s="389"/>
      <c r="AD21" s="389"/>
      <c r="AE21" s="389"/>
      <c r="AF21" s="389"/>
      <c r="AG21" s="389"/>
      <c r="AH21" s="389"/>
      <c r="AI21" s="389"/>
      <c r="AJ21" s="389"/>
      <c r="AK21" s="389"/>
      <c r="AL21" s="389"/>
      <c r="AM21" s="389"/>
      <c r="AN21" s="389"/>
      <c r="AO21" s="389"/>
      <c r="AP21" s="389"/>
      <c r="AQ21" s="389"/>
      <c r="AR21" s="389"/>
      <c r="AS21" s="389"/>
      <c r="AT21" s="389"/>
      <c r="AU21" s="389"/>
      <c r="AV21" s="388"/>
      <c r="AW21" s="388"/>
      <c r="AX21" s="388"/>
      <c r="AY21" s="388"/>
      <c r="AZ21" s="388"/>
      <c r="BA21" s="388"/>
      <c r="BB21" s="388"/>
      <c r="BC21" s="388"/>
      <c r="BD21" s="388"/>
      <c r="BE21" s="388"/>
      <c r="BF21" s="388"/>
      <c r="BG21" s="388"/>
      <c r="BH21" s="388"/>
      <c r="BI21" s="388"/>
      <c r="BJ21" s="388"/>
      <c r="BK21" s="388"/>
      <c r="BL21" s="388"/>
      <c r="BM21" s="388"/>
      <c r="BN21" s="388"/>
      <c r="BO21" s="388"/>
      <c r="BP21" s="388"/>
      <c r="BQ21" s="388"/>
      <c r="BR21" s="388"/>
      <c r="BS21" s="388"/>
      <c r="BT21" s="388"/>
      <c r="BU21" s="388"/>
      <c r="BV21" s="388"/>
      <c r="BW21" s="388"/>
      <c r="BX21" s="388"/>
      <c r="BY21" s="388"/>
      <c r="BZ21" s="388"/>
      <c r="CA21" s="388"/>
      <c r="CB21" s="388"/>
      <c r="CC21" s="388"/>
      <c r="CD21" s="388"/>
      <c r="CE21" s="388"/>
      <c r="CF21" s="388"/>
      <c r="CG21" s="388"/>
      <c r="CH21" s="388"/>
      <c r="CI21" s="388"/>
      <c r="CJ21" s="388"/>
      <c r="CK21" s="388"/>
      <c r="CL21" s="388"/>
      <c r="CM21" s="388"/>
      <c r="CN21" s="388"/>
      <c r="CO21" s="388"/>
      <c r="CP21" s="388"/>
      <c r="CQ21" s="388"/>
      <c r="CR21" s="388"/>
      <c r="CS21" s="388"/>
      <c r="CT21" s="388"/>
      <c r="CU21" s="388"/>
      <c r="CV21" s="388"/>
      <c r="CW21" s="388"/>
      <c r="CX21" s="388"/>
      <c r="CY21" s="388"/>
      <c r="CZ21" s="388"/>
      <c r="DA21" s="388"/>
      <c r="DB21" s="388"/>
      <c r="DC21" s="388"/>
      <c r="DD21" s="388"/>
      <c r="DE21" s="388"/>
      <c r="DF21" s="388"/>
      <c r="DG21" s="388"/>
      <c r="DH21" s="388"/>
      <c r="DI21" s="388"/>
      <c r="DJ21" s="388"/>
      <c r="DK21" s="388"/>
      <c r="DL21" s="388"/>
      <c r="DM21" s="388"/>
      <c r="DN21" s="388"/>
      <c r="DO21" s="388"/>
      <c r="DP21" s="388"/>
      <c r="DQ21" s="388"/>
      <c r="DR21" s="388"/>
      <c r="DS21" s="388"/>
      <c r="DT21" s="388"/>
      <c r="DU21" s="388"/>
      <c r="DV21" s="388"/>
      <c r="DW21" s="388"/>
      <c r="DX21" s="388"/>
      <c r="DY21" s="388"/>
      <c r="DZ21" s="388"/>
      <c r="EA21" s="388"/>
      <c r="EB21" s="388"/>
      <c r="EC21" s="388"/>
      <c r="ED21" s="388"/>
      <c r="EE21" s="388"/>
      <c r="EF21" s="388"/>
      <c r="EG21" s="388"/>
      <c r="EH21" s="388"/>
      <c r="EI21" s="388"/>
      <c r="EJ21" s="388"/>
      <c r="EK21" s="388"/>
      <c r="EL21" s="389"/>
      <c r="EM21" s="389"/>
      <c r="EN21" s="389"/>
      <c r="EO21" s="389"/>
      <c r="EP21" s="389"/>
      <c r="EQ21" s="389"/>
      <c r="ER21" s="389"/>
      <c r="ES21" s="389"/>
      <c r="ET21" s="389"/>
      <c r="EU21" s="389"/>
      <c r="EV21" s="389"/>
    </row>
    <row r="22" spans="1:152" x14ac:dyDescent="0.25">
      <c r="A22" s="389"/>
      <c r="B22" s="389"/>
      <c r="C22" s="389"/>
      <c r="D22" s="389"/>
      <c r="E22" s="389"/>
      <c r="F22" s="389"/>
      <c r="G22" s="389"/>
      <c r="H22" s="389"/>
      <c r="I22" s="389"/>
      <c r="J22" s="389"/>
      <c r="K22" s="389"/>
      <c r="L22" s="389"/>
      <c r="M22" s="389"/>
      <c r="N22" s="389"/>
      <c r="O22" s="389"/>
      <c r="P22" s="389"/>
      <c r="Q22" s="389"/>
      <c r="R22" s="389"/>
      <c r="S22" s="389"/>
      <c r="T22" s="389"/>
      <c r="U22" s="389"/>
      <c r="V22" s="389"/>
      <c r="W22" s="389"/>
      <c r="X22" s="389"/>
      <c r="Y22" s="389"/>
      <c r="Z22" s="389"/>
      <c r="AA22" s="389"/>
      <c r="AB22" s="389"/>
      <c r="AC22" s="389"/>
      <c r="AD22" s="389"/>
      <c r="AE22" s="389"/>
      <c r="AF22" s="389"/>
      <c r="AG22" s="389"/>
      <c r="AH22" s="389"/>
      <c r="AI22" s="389"/>
      <c r="AJ22" s="389"/>
      <c r="AK22" s="389"/>
      <c r="AL22" s="389"/>
      <c r="AM22" s="389"/>
      <c r="AN22" s="389"/>
      <c r="AO22" s="389"/>
      <c r="AP22" s="389"/>
      <c r="AQ22" s="389"/>
      <c r="AR22" s="389"/>
      <c r="AS22" s="389"/>
      <c r="AT22" s="389"/>
      <c r="AU22" s="389"/>
      <c r="AV22" s="388"/>
      <c r="AW22" s="388"/>
      <c r="AX22" s="388"/>
      <c r="AY22" s="388"/>
      <c r="AZ22" s="388"/>
      <c r="BA22" s="388"/>
      <c r="BB22" s="388"/>
      <c r="BC22" s="388"/>
      <c r="BD22" s="388"/>
      <c r="BE22" s="388"/>
      <c r="BF22" s="388"/>
      <c r="BG22" s="388"/>
      <c r="BH22" s="388"/>
      <c r="BI22" s="388"/>
      <c r="BJ22" s="388"/>
      <c r="BK22" s="388"/>
      <c r="BL22" s="388"/>
      <c r="BM22" s="388"/>
      <c r="BN22" s="388"/>
      <c r="BO22" s="388"/>
      <c r="BP22" s="388"/>
      <c r="BQ22" s="388"/>
      <c r="BR22" s="388"/>
      <c r="BS22" s="388"/>
      <c r="BT22" s="388"/>
      <c r="BU22" s="388"/>
      <c r="BV22" s="388"/>
      <c r="BW22" s="388"/>
      <c r="BX22" s="388"/>
      <c r="BY22" s="388"/>
      <c r="BZ22" s="388"/>
      <c r="CA22" s="388"/>
      <c r="CB22" s="388"/>
      <c r="CC22" s="388"/>
      <c r="CD22" s="388"/>
      <c r="CE22" s="388"/>
      <c r="CF22" s="388"/>
      <c r="CG22" s="388"/>
      <c r="CH22" s="388"/>
      <c r="CI22" s="388"/>
      <c r="CJ22" s="388"/>
      <c r="CK22" s="388"/>
      <c r="CL22" s="388"/>
      <c r="CM22" s="388"/>
      <c r="CN22" s="388"/>
      <c r="CO22" s="388"/>
      <c r="CP22" s="388"/>
      <c r="CQ22" s="388"/>
      <c r="CR22" s="388"/>
      <c r="CS22" s="388"/>
      <c r="CT22" s="388"/>
      <c r="CU22" s="388"/>
      <c r="CV22" s="388"/>
      <c r="CW22" s="388"/>
      <c r="CX22" s="388"/>
      <c r="CY22" s="388"/>
      <c r="CZ22" s="388"/>
      <c r="DA22" s="388"/>
      <c r="DB22" s="388"/>
      <c r="DC22" s="388"/>
      <c r="DD22" s="388"/>
      <c r="DE22" s="388"/>
      <c r="DF22" s="388"/>
      <c r="DG22" s="388"/>
      <c r="DH22" s="388"/>
      <c r="DI22" s="388"/>
      <c r="DJ22" s="388"/>
      <c r="DK22" s="388"/>
      <c r="DL22" s="388"/>
      <c r="DM22" s="388"/>
      <c r="DN22" s="388"/>
      <c r="DO22" s="388"/>
      <c r="DP22" s="388"/>
      <c r="DQ22" s="388"/>
      <c r="DR22" s="388"/>
      <c r="DS22" s="388"/>
      <c r="DT22" s="388"/>
      <c r="DU22" s="388"/>
      <c r="DV22" s="388"/>
      <c r="DW22" s="388"/>
      <c r="DX22" s="388"/>
      <c r="DY22" s="388"/>
      <c r="DZ22" s="388"/>
      <c r="EA22" s="388"/>
      <c r="EB22" s="388"/>
      <c r="EC22" s="388"/>
      <c r="ED22" s="388"/>
      <c r="EE22" s="388"/>
      <c r="EF22" s="388"/>
      <c r="EG22" s="388"/>
      <c r="EH22" s="388"/>
      <c r="EI22" s="388"/>
      <c r="EJ22" s="388"/>
      <c r="EK22" s="388"/>
      <c r="EL22" s="389"/>
      <c r="EM22" s="389"/>
      <c r="EN22" s="389"/>
      <c r="EO22" s="389"/>
      <c r="EP22" s="389"/>
      <c r="EQ22" s="389"/>
      <c r="ER22" s="389"/>
      <c r="ES22" s="389"/>
      <c r="ET22" s="389"/>
      <c r="EU22" s="389"/>
      <c r="EV22" s="389"/>
    </row>
    <row r="23" spans="1:152" x14ac:dyDescent="0.25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89"/>
      <c r="N23" s="389"/>
      <c r="O23" s="389"/>
      <c r="P23" s="389"/>
      <c r="Q23" s="389"/>
      <c r="R23" s="389"/>
      <c r="S23" s="389"/>
      <c r="T23" s="389"/>
      <c r="U23" s="389"/>
      <c r="V23" s="389"/>
      <c r="W23" s="389"/>
      <c r="X23" s="389"/>
      <c r="Y23" s="389"/>
      <c r="Z23" s="389"/>
      <c r="AA23" s="389"/>
      <c r="AB23" s="389"/>
      <c r="AC23" s="389"/>
      <c r="AD23" s="389"/>
      <c r="AE23" s="389"/>
      <c r="AF23" s="389"/>
      <c r="AG23" s="389"/>
      <c r="AH23" s="389"/>
      <c r="AI23" s="389"/>
      <c r="AJ23" s="389"/>
      <c r="AK23" s="389"/>
      <c r="AL23" s="389"/>
      <c r="AM23" s="389"/>
      <c r="AN23" s="389"/>
      <c r="AO23" s="389"/>
      <c r="AP23" s="389"/>
      <c r="AQ23" s="389"/>
      <c r="AR23" s="389"/>
      <c r="AS23" s="389"/>
      <c r="AT23" s="389"/>
      <c r="AU23" s="389"/>
      <c r="AV23" s="388"/>
      <c r="AW23" s="388"/>
      <c r="AX23" s="388"/>
      <c r="AY23" s="388"/>
      <c r="AZ23" s="388"/>
      <c r="BA23" s="388"/>
      <c r="BB23" s="388"/>
      <c r="BC23" s="388"/>
      <c r="BD23" s="388"/>
      <c r="BE23" s="388"/>
      <c r="BF23" s="388"/>
      <c r="BG23" s="388"/>
      <c r="BH23" s="388"/>
      <c r="BI23" s="388"/>
      <c r="BJ23" s="388"/>
      <c r="BK23" s="388"/>
      <c r="BL23" s="388"/>
      <c r="BM23" s="388"/>
      <c r="BN23" s="388"/>
      <c r="BO23" s="388"/>
      <c r="BP23" s="388"/>
      <c r="BQ23" s="388"/>
      <c r="BR23" s="388"/>
      <c r="BS23" s="388"/>
      <c r="BT23" s="388"/>
      <c r="BU23" s="388"/>
      <c r="BV23" s="388"/>
      <c r="BW23" s="388"/>
      <c r="BX23" s="388"/>
      <c r="BY23" s="388"/>
      <c r="BZ23" s="388"/>
      <c r="CA23" s="388"/>
      <c r="CB23" s="388"/>
      <c r="CC23" s="388"/>
      <c r="CD23" s="388"/>
      <c r="CE23" s="388"/>
      <c r="CF23" s="388"/>
      <c r="CG23" s="388"/>
      <c r="CH23" s="388"/>
      <c r="CI23" s="388"/>
      <c r="CJ23" s="388"/>
      <c r="CK23" s="388"/>
      <c r="CL23" s="388"/>
      <c r="CM23" s="388"/>
      <c r="CN23" s="388"/>
      <c r="CO23" s="388"/>
      <c r="CP23" s="388"/>
      <c r="CQ23" s="388"/>
      <c r="CR23" s="388"/>
      <c r="CS23" s="388"/>
      <c r="CT23" s="388"/>
      <c r="CU23" s="388"/>
      <c r="CV23" s="388"/>
      <c r="CW23" s="388"/>
      <c r="CX23" s="388"/>
      <c r="CY23" s="388"/>
      <c r="CZ23" s="388"/>
      <c r="DA23" s="388"/>
      <c r="DB23" s="388"/>
      <c r="DC23" s="388"/>
      <c r="DD23" s="388"/>
      <c r="DE23" s="388"/>
      <c r="DF23" s="388"/>
      <c r="DG23" s="388"/>
      <c r="DH23" s="388"/>
      <c r="DI23" s="388"/>
      <c r="DJ23" s="388"/>
      <c r="DK23" s="388"/>
      <c r="DL23" s="388"/>
      <c r="DM23" s="388"/>
      <c r="DN23" s="388"/>
      <c r="DO23" s="388"/>
      <c r="DP23" s="388"/>
      <c r="DQ23" s="388"/>
      <c r="DR23" s="388"/>
      <c r="DS23" s="388"/>
      <c r="DT23" s="388"/>
      <c r="DU23" s="388"/>
      <c r="DV23" s="388"/>
      <c r="DW23" s="388"/>
      <c r="DX23" s="388"/>
      <c r="DY23" s="388"/>
      <c r="DZ23" s="388"/>
      <c r="EA23" s="388"/>
      <c r="EB23" s="388"/>
      <c r="EC23" s="388"/>
      <c r="ED23" s="388"/>
      <c r="EE23" s="388"/>
      <c r="EF23" s="388"/>
      <c r="EG23" s="388"/>
      <c r="EH23" s="388"/>
      <c r="EI23" s="388"/>
      <c r="EJ23" s="388"/>
      <c r="EK23" s="388"/>
      <c r="EL23" s="389"/>
      <c r="EM23" s="389"/>
      <c r="EN23" s="389"/>
      <c r="EO23" s="389"/>
      <c r="EP23" s="389"/>
      <c r="EQ23" s="389"/>
      <c r="ER23" s="389"/>
      <c r="ES23" s="389"/>
      <c r="ET23" s="389"/>
      <c r="EU23" s="389"/>
      <c r="EV23" s="389"/>
    </row>
    <row r="24" spans="1:152" x14ac:dyDescent="0.25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89"/>
      <c r="O24" s="389"/>
      <c r="P24" s="389"/>
      <c r="Q24" s="389"/>
      <c r="R24" s="389"/>
      <c r="S24" s="389"/>
      <c r="T24" s="389"/>
      <c r="U24" s="389"/>
      <c r="V24" s="389"/>
      <c r="W24" s="389"/>
      <c r="X24" s="389"/>
      <c r="Y24" s="389"/>
      <c r="Z24" s="389"/>
      <c r="AA24" s="389"/>
      <c r="AB24" s="389"/>
      <c r="AC24" s="389"/>
      <c r="AD24" s="389"/>
      <c r="AE24" s="389"/>
      <c r="AF24" s="389"/>
      <c r="AG24" s="389"/>
      <c r="AH24" s="389"/>
      <c r="AI24" s="389"/>
      <c r="AJ24" s="389"/>
      <c r="AK24" s="389"/>
      <c r="AL24" s="389"/>
      <c r="AM24" s="389"/>
      <c r="AN24" s="389"/>
      <c r="AO24" s="389"/>
      <c r="AP24" s="389"/>
      <c r="AQ24" s="389"/>
      <c r="AR24" s="389"/>
      <c r="AS24" s="389"/>
      <c r="AT24" s="389"/>
      <c r="AU24" s="389"/>
      <c r="AV24" s="388"/>
      <c r="AW24" s="388"/>
      <c r="AX24" s="388"/>
      <c r="AY24" s="388"/>
      <c r="AZ24" s="388"/>
      <c r="BA24" s="388"/>
      <c r="BB24" s="388"/>
      <c r="BC24" s="388"/>
      <c r="BD24" s="388"/>
      <c r="BE24" s="388"/>
      <c r="BF24" s="388"/>
      <c r="BG24" s="388"/>
      <c r="BH24" s="388"/>
      <c r="BI24" s="388"/>
      <c r="BJ24" s="388"/>
      <c r="BK24" s="388"/>
      <c r="BL24" s="388"/>
      <c r="BM24" s="388"/>
      <c r="BN24" s="388"/>
      <c r="BO24" s="388"/>
      <c r="BP24" s="388"/>
      <c r="BQ24" s="388"/>
      <c r="BR24" s="388"/>
      <c r="BS24" s="388"/>
      <c r="BT24" s="388"/>
      <c r="BU24" s="388"/>
      <c r="BV24" s="388"/>
      <c r="BW24" s="388"/>
      <c r="BX24" s="388"/>
      <c r="BY24" s="388"/>
      <c r="BZ24" s="388"/>
      <c r="CA24" s="388"/>
      <c r="CB24" s="388"/>
      <c r="CC24" s="388"/>
      <c r="CD24" s="388"/>
      <c r="CE24" s="388"/>
      <c r="CF24" s="388"/>
      <c r="CG24" s="388"/>
      <c r="CH24" s="388"/>
      <c r="CI24" s="388"/>
      <c r="CJ24" s="388"/>
      <c r="CK24" s="388"/>
      <c r="CL24" s="388"/>
      <c r="CM24" s="388"/>
      <c r="CN24" s="388"/>
      <c r="CO24" s="388"/>
      <c r="CP24" s="388"/>
      <c r="CQ24" s="388"/>
      <c r="CR24" s="388"/>
      <c r="CS24" s="388"/>
      <c r="CT24" s="388"/>
      <c r="CU24" s="388"/>
      <c r="CV24" s="388"/>
      <c r="CW24" s="388"/>
      <c r="CX24" s="388"/>
      <c r="CY24" s="388"/>
      <c r="CZ24" s="388"/>
      <c r="DA24" s="388"/>
      <c r="DB24" s="388"/>
      <c r="DC24" s="388"/>
      <c r="DD24" s="388"/>
      <c r="DE24" s="388"/>
      <c r="DF24" s="388"/>
      <c r="DG24" s="388"/>
      <c r="DH24" s="388"/>
      <c r="DI24" s="388"/>
      <c r="DJ24" s="388"/>
      <c r="DK24" s="388"/>
      <c r="DL24" s="388"/>
      <c r="DM24" s="388"/>
      <c r="DN24" s="388"/>
      <c r="DO24" s="388"/>
      <c r="DP24" s="388"/>
      <c r="DQ24" s="388"/>
      <c r="DR24" s="388"/>
      <c r="DS24" s="388"/>
      <c r="DT24" s="388"/>
      <c r="DU24" s="388"/>
      <c r="DV24" s="388"/>
      <c r="DW24" s="388"/>
      <c r="DX24" s="388"/>
      <c r="DY24" s="388"/>
      <c r="DZ24" s="388"/>
      <c r="EA24" s="388"/>
      <c r="EB24" s="388"/>
      <c r="EC24" s="388"/>
      <c r="ED24" s="388"/>
      <c r="EE24" s="388"/>
      <c r="EF24" s="388"/>
      <c r="EG24" s="388"/>
      <c r="EH24" s="388"/>
      <c r="EI24" s="388"/>
      <c r="EJ24" s="388"/>
      <c r="EK24" s="388"/>
      <c r="EL24" s="389"/>
      <c r="EM24" s="389"/>
      <c r="EN24" s="389"/>
      <c r="EO24" s="389"/>
      <c r="EP24" s="389"/>
      <c r="EQ24" s="389"/>
      <c r="ER24" s="389"/>
      <c r="ES24" s="389"/>
      <c r="ET24" s="389"/>
      <c r="EU24" s="389"/>
      <c r="EV24" s="389"/>
    </row>
    <row r="25" spans="1:152" x14ac:dyDescent="0.25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89"/>
      <c r="O25" s="389"/>
      <c r="P25" s="389"/>
      <c r="Q25" s="389"/>
      <c r="R25" s="389"/>
      <c r="S25" s="389"/>
      <c r="T25" s="389"/>
      <c r="U25" s="389"/>
      <c r="V25" s="389"/>
      <c r="W25" s="389"/>
      <c r="X25" s="389"/>
      <c r="Y25" s="389"/>
      <c r="Z25" s="389"/>
      <c r="AA25" s="389"/>
      <c r="AB25" s="389"/>
      <c r="AC25" s="389"/>
      <c r="AD25" s="389"/>
      <c r="AE25" s="389"/>
      <c r="AF25" s="389"/>
      <c r="AG25" s="389"/>
      <c r="AH25" s="389"/>
      <c r="AI25" s="389"/>
      <c r="AJ25" s="389"/>
      <c r="AK25" s="389"/>
      <c r="AL25" s="389"/>
      <c r="AM25" s="389"/>
      <c r="AN25" s="389"/>
      <c r="AO25" s="389"/>
      <c r="AP25" s="389"/>
      <c r="AQ25" s="389"/>
      <c r="AR25" s="389"/>
      <c r="AS25" s="389"/>
      <c r="AT25" s="389"/>
      <c r="AU25" s="389"/>
      <c r="AV25" s="388"/>
      <c r="AW25" s="388"/>
      <c r="AX25" s="388"/>
      <c r="AY25" s="388"/>
      <c r="AZ25" s="388"/>
      <c r="BA25" s="388"/>
      <c r="BB25" s="388"/>
      <c r="BC25" s="388"/>
      <c r="BD25" s="388"/>
      <c r="BE25" s="388"/>
      <c r="BF25" s="388"/>
      <c r="BG25" s="388"/>
      <c r="BH25" s="388"/>
      <c r="BI25" s="388"/>
      <c r="BJ25" s="388"/>
      <c r="BK25" s="388"/>
      <c r="BL25" s="388"/>
      <c r="BM25" s="388"/>
      <c r="BN25" s="388"/>
      <c r="BO25" s="388"/>
      <c r="BP25" s="388"/>
      <c r="BQ25" s="388"/>
      <c r="BR25" s="388"/>
      <c r="BS25" s="388"/>
      <c r="BT25" s="388"/>
      <c r="BU25" s="388"/>
      <c r="BV25" s="388"/>
      <c r="BW25" s="388"/>
      <c r="BX25" s="388"/>
      <c r="BY25" s="388"/>
      <c r="BZ25" s="388"/>
      <c r="CA25" s="388"/>
      <c r="CB25" s="388"/>
      <c r="CC25" s="388"/>
      <c r="CD25" s="388"/>
      <c r="CE25" s="388"/>
      <c r="CF25" s="388"/>
      <c r="CG25" s="388"/>
      <c r="CH25" s="388"/>
      <c r="CI25" s="388"/>
      <c r="CJ25" s="388"/>
      <c r="CK25" s="388"/>
      <c r="CL25" s="388"/>
      <c r="CM25" s="388"/>
      <c r="CN25" s="388"/>
      <c r="CO25" s="388"/>
      <c r="CP25" s="388"/>
      <c r="CQ25" s="388"/>
      <c r="CR25" s="388"/>
      <c r="CS25" s="388"/>
      <c r="CT25" s="388"/>
      <c r="CU25" s="388"/>
      <c r="CV25" s="388"/>
      <c r="CW25" s="388"/>
      <c r="CX25" s="388"/>
      <c r="CY25" s="388"/>
      <c r="CZ25" s="388"/>
      <c r="DA25" s="388"/>
      <c r="DB25" s="388"/>
      <c r="DC25" s="388"/>
      <c r="DD25" s="388"/>
      <c r="DE25" s="388"/>
      <c r="DF25" s="388"/>
      <c r="DG25" s="388"/>
      <c r="DH25" s="388"/>
      <c r="DI25" s="388"/>
      <c r="DJ25" s="388"/>
      <c r="DK25" s="388"/>
      <c r="DL25" s="388"/>
      <c r="DM25" s="388"/>
      <c r="DN25" s="388"/>
      <c r="DO25" s="388"/>
      <c r="DP25" s="388"/>
      <c r="DQ25" s="388"/>
      <c r="DR25" s="388"/>
      <c r="DS25" s="388"/>
      <c r="DT25" s="388"/>
      <c r="DU25" s="388"/>
      <c r="DV25" s="388"/>
      <c r="DW25" s="388"/>
      <c r="DX25" s="388"/>
      <c r="DY25" s="388"/>
      <c r="DZ25" s="388"/>
      <c r="EA25" s="388"/>
      <c r="EB25" s="388"/>
      <c r="EC25" s="388"/>
      <c r="ED25" s="388"/>
      <c r="EE25" s="388"/>
      <c r="EF25" s="388"/>
      <c r="EG25" s="388"/>
      <c r="EH25" s="388"/>
      <c r="EI25" s="388"/>
      <c r="EJ25" s="388"/>
      <c r="EK25" s="388"/>
      <c r="EL25" s="389"/>
      <c r="EM25" s="389"/>
      <c r="EN25" s="389"/>
      <c r="EO25" s="389"/>
      <c r="EP25" s="389"/>
      <c r="EQ25" s="389"/>
      <c r="ER25" s="389"/>
      <c r="ES25" s="389"/>
      <c r="ET25" s="389"/>
      <c r="EU25" s="389"/>
      <c r="EV25" s="389"/>
    </row>
    <row r="26" spans="1:152" x14ac:dyDescent="0.25">
      <c r="A26" s="389"/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89"/>
      <c r="AA26" s="389"/>
      <c r="AB26" s="389"/>
      <c r="AC26" s="389"/>
      <c r="AD26" s="389"/>
      <c r="AE26" s="389"/>
      <c r="AF26" s="389"/>
      <c r="AG26" s="389"/>
      <c r="AH26" s="389"/>
      <c r="AI26" s="389"/>
      <c r="AJ26" s="389"/>
      <c r="AK26" s="389"/>
      <c r="AL26" s="389"/>
      <c r="AM26" s="389"/>
      <c r="AN26" s="389"/>
      <c r="AO26" s="389"/>
      <c r="AP26" s="389"/>
      <c r="AQ26" s="389"/>
      <c r="AR26" s="389"/>
      <c r="AS26" s="389"/>
      <c r="AT26" s="389"/>
      <c r="AU26" s="389"/>
      <c r="AV26" s="388"/>
      <c r="AW26" s="388"/>
      <c r="AX26" s="388"/>
      <c r="AY26" s="388"/>
      <c r="AZ26" s="388"/>
      <c r="BA26" s="388"/>
      <c r="BB26" s="388"/>
      <c r="BC26" s="388"/>
      <c r="BD26" s="388"/>
      <c r="BE26" s="388"/>
      <c r="BF26" s="388"/>
      <c r="BG26" s="388"/>
      <c r="BH26" s="388"/>
      <c r="BI26" s="388"/>
      <c r="BJ26" s="388"/>
      <c r="BK26" s="388"/>
      <c r="BL26" s="388"/>
      <c r="BM26" s="388"/>
      <c r="BN26" s="388"/>
      <c r="BO26" s="388"/>
      <c r="BP26" s="388"/>
      <c r="BQ26" s="388"/>
      <c r="BR26" s="388"/>
      <c r="BS26" s="388"/>
      <c r="BT26" s="388"/>
      <c r="BU26" s="388"/>
      <c r="BV26" s="388"/>
      <c r="BW26" s="388"/>
      <c r="BX26" s="388"/>
      <c r="BY26" s="388"/>
      <c r="BZ26" s="388"/>
      <c r="CA26" s="388"/>
      <c r="CB26" s="388"/>
      <c r="CC26" s="388"/>
      <c r="CD26" s="388"/>
      <c r="CE26" s="388"/>
      <c r="CF26" s="388"/>
      <c r="CG26" s="388"/>
      <c r="CH26" s="388"/>
      <c r="CI26" s="388"/>
      <c r="CJ26" s="388"/>
      <c r="CK26" s="388"/>
      <c r="CL26" s="388"/>
      <c r="CM26" s="388"/>
      <c r="CN26" s="388"/>
      <c r="CO26" s="388"/>
      <c r="CP26" s="388"/>
      <c r="CQ26" s="388"/>
      <c r="CR26" s="388"/>
      <c r="CS26" s="388"/>
      <c r="CT26" s="388"/>
      <c r="CU26" s="388"/>
      <c r="CV26" s="388"/>
      <c r="CW26" s="388"/>
      <c r="CX26" s="388"/>
      <c r="CY26" s="388"/>
      <c r="CZ26" s="388"/>
      <c r="DA26" s="388"/>
      <c r="DB26" s="388"/>
      <c r="DC26" s="388"/>
      <c r="DD26" s="388"/>
      <c r="DE26" s="388"/>
      <c r="DF26" s="388"/>
      <c r="DG26" s="388"/>
      <c r="DH26" s="388"/>
      <c r="DI26" s="388"/>
      <c r="DJ26" s="388"/>
      <c r="DK26" s="388"/>
      <c r="DL26" s="388"/>
      <c r="DM26" s="388"/>
      <c r="DN26" s="388"/>
      <c r="DO26" s="388"/>
      <c r="DP26" s="388"/>
      <c r="DQ26" s="388"/>
      <c r="DR26" s="388"/>
      <c r="DS26" s="388"/>
      <c r="DT26" s="388"/>
      <c r="DU26" s="388"/>
      <c r="DV26" s="388"/>
      <c r="DW26" s="388"/>
      <c r="DX26" s="388"/>
      <c r="DY26" s="388"/>
      <c r="DZ26" s="388"/>
      <c r="EA26" s="388"/>
      <c r="EB26" s="388"/>
      <c r="EC26" s="388"/>
      <c r="ED26" s="388"/>
      <c r="EE26" s="388"/>
      <c r="EF26" s="388"/>
      <c r="EG26" s="388"/>
      <c r="EH26" s="388"/>
      <c r="EI26" s="388"/>
      <c r="EJ26" s="388"/>
      <c r="EK26" s="388"/>
      <c r="EL26" s="389"/>
      <c r="EM26" s="389"/>
      <c r="EN26" s="389"/>
      <c r="EO26" s="389"/>
      <c r="EP26" s="389"/>
      <c r="EQ26" s="389"/>
      <c r="ER26" s="389"/>
      <c r="ES26" s="389"/>
      <c r="ET26" s="389"/>
      <c r="EU26" s="389"/>
      <c r="EV26" s="389"/>
    </row>
    <row r="27" spans="1:152" x14ac:dyDescent="0.25">
      <c r="A27" s="389"/>
      <c r="B27" s="389"/>
      <c r="C27" s="389"/>
      <c r="D27" s="389"/>
      <c r="E27" s="389"/>
      <c r="F27" s="389"/>
      <c r="G27" s="389"/>
      <c r="H27" s="389"/>
      <c r="I27" s="389"/>
      <c r="J27" s="389"/>
      <c r="K27" s="389"/>
      <c r="L27" s="389"/>
      <c r="M27" s="389"/>
      <c r="N27" s="389"/>
      <c r="O27" s="389"/>
      <c r="P27" s="389"/>
      <c r="Q27" s="389"/>
      <c r="R27" s="389"/>
      <c r="S27" s="389"/>
      <c r="T27" s="389"/>
      <c r="U27" s="389"/>
      <c r="V27" s="389"/>
      <c r="W27" s="389"/>
      <c r="X27" s="389"/>
      <c r="Y27" s="389"/>
      <c r="Z27" s="389"/>
      <c r="AA27" s="389"/>
      <c r="AB27" s="389"/>
      <c r="AC27" s="389"/>
      <c r="AD27" s="389"/>
      <c r="AE27" s="389"/>
      <c r="AF27" s="389"/>
      <c r="AG27" s="389"/>
      <c r="AH27" s="389"/>
      <c r="AI27" s="389"/>
      <c r="AJ27" s="389"/>
      <c r="AK27" s="389"/>
      <c r="AL27" s="389"/>
      <c r="AM27" s="389"/>
      <c r="AN27" s="389"/>
      <c r="AO27" s="389"/>
      <c r="AP27" s="389"/>
      <c r="AQ27" s="389"/>
      <c r="AR27" s="389"/>
      <c r="AS27" s="389"/>
      <c r="AT27" s="389"/>
      <c r="AU27" s="389"/>
      <c r="AV27" s="389"/>
      <c r="AW27" s="389"/>
      <c r="AX27" s="389"/>
      <c r="AY27" s="389"/>
      <c r="AZ27" s="389"/>
      <c r="BA27" s="389"/>
      <c r="BB27" s="389"/>
      <c r="BC27" s="389"/>
      <c r="BD27" s="389"/>
      <c r="BE27" s="389"/>
      <c r="BF27" s="389"/>
      <c r="BG27" s="389"/>
      <c r="BH27" s="389"/>
      <c r="BI27" s="389"/>
      <c r="BJ27" s="389"/>
      <c r="BK27" s="389"/>
      <c r="BL27" s="389"/>
      <c r="BM27" s="389"/>
      <c r="BN27" s="389"/>
      <c r="BO27" s="389"/>
      <c r="BP27" s="389"/>
      <c r="BQ27" s="389"/>
      <c r="BR27" s="389"/>
      <c r="BS27" s="389"/>
      <c r="BT27" s="389"/>
      <c r="BU27" s="389"/>
      <c r="BV27" s="389"/>
      <c r="BW27" s="389"/>
      <c r="BX27" s="389"/>
      <c r="BY27" s="389"/>
      <c r="BZ27" s="389"/>
      <c r="CA27" s="389"/>
      <c r="CB27" s="389"/>
      <c r="CC27" s="389"/>
      <c r="CD27" s="389"/>
      <c r="CE27" s="389"/>
      <c r="CF27" s="389"/>
      <c r="CG27" s="389"/>
      <c r="CH27" s="389"/>
      <c r="CI27" s="389"/>
      <c r="CJ27" s="389"/>
      <c r="CK27" s="389"/>
      <c r="CL27" s="389"/>
      <c r="CM27" s="389"/>
      <c r="CN27" s="389"/>
      <c r="CO27" s="389"/>
      <c r="CP27" s="389"/>
      <c r="CQ27" s="389"/>
      <c r="CR27" s="389"/>
      <c r="CS27" s="389"/>
      <c r="CT27" s="389"/>
      <c r="CU27" s="389"/>
      <c r="CV27" s="389"/>
      <c r="CW27" s="389"/>
      <c r="CX27" s="389"/>
      <c r="CY27" s="389"/>
      <c r="CZ27" s="389"/>
      <c r="DA27" s="389"/>
      <c r="DB27" s="389"/>
      <c r="DC27" s="389"/>
      <c r="DD27" s="389"/>
      <c r="DE27" s="389"/>
      <c r="DF27" s="389"/>
      <c r="DG27" s="389"/>
      <c r="DH27" s="389"/>
      <c r="DI27" s="389"/>
      <c r="DJ27" s="389"/>
      <c r="DK27" s="389"/>
      <c r="DL27" s="389"/>
      <c r="DM27" s="389"/>
      <c r="DN27" s="389"/>
      <c r="DO27" s="389"/>
      <c r="DP27" s="389"/>
      <c r="DQ27" s="389"/>
      <c r="DR27" s="389"/>
      <c r="DS27" s="389"/>
      <c r="DT27" s="389"/>
      <c r="DU27" s="389"/>
      <c r="DV27" s="389"/>
      <c r="DW27" s="389"/>
      <c r="DX27" s="389"/>
      <c r="DY27" s="389"/>
      <c r="DZ27" s="389"/>
      <c r="EA27" s="389"/>
      <c r="EB27" s="389"/>
      <c r="EC27" s="389"/>
      <c r="ED27" s="389"/>
      <c r="EE27" s="389"/>
      <c r="EF27" s="389"/>
      <c r="EG27" s="389"/>
      <c r="EH27" s="389"/>
      <c r="EI27" s="389"/>
      <c r="EJ27" s="389"/>
      <c r="EK27" s="389"/>
      <c r="EL27" s="389"/>
      <c r="EM27" s="389"/>
      <c r="EN27" s="389"/>
      <c r="EO27" s="389"/>
      <c r="EP27" s="389"/>
      <c r="EQ27" s="389"/>
      <c r="ER27" s="389"/>
      <c r="ES27" s="389"/>
      <c r="ET27" s="389"/>
      <c r="EU27" s="389"/>
      <c r="EV27" s="389"/>
    </row>
    <row r="28" spans="1:152" x14ac:dyDescent="0.25">
      <c r="A28" s="389"/>
      <c r="B28" s="389"/>
      <c r="C28" s="389"/>
      <c r="D28" s="389"/>
      <c r="E28" s="389"/>
      <c r="F28" s="389"/>
      <c r="G28" s="389"/>
      <c r="H28" s="389"/>
      <c r="I28" s="389"/>
      <c r="J28" s="389"/>
      <c r="K28" s="389"/>
      <c r="L28" s="389"/>
      <c r="M28" s="389"/>
      <c r="N28" s="389"/>
      <c r="O28" s="389"/>
      <c r="P28" s="389"/>
      <c r="Q28" s="389"/>
      <c r="R28" s="389"/>
      <c r="S28" s="389"/>
      <c r="T28" s="389"/>
      <c r="U28" s="389"/>
      <c r="V28" s="389"/>
      <c r="W28" s="389"/>
      <c r="X28" s="389"/>
      <c r="Y28" s="389"/>
      <c r="Z28" s="389"/>
      <c r="AA28" s="389"/>
      <c r="AB28" s="389"/>
      <c r="AC28" s="389"/>
      <c r="AD28" s="389"/>
      <c r="AE28" s="389"/>
      <c r="AF28" s="389"/>
      <c r="AG28" s="389"/>
      <c r="AH28" s="389"/>
      <c r="AI28" s="389"/>
      <c r="AJ28" s="389"/>
      <c r="AK28" s="389"/>
      <c r="AL28" s="389"/>
      <c r="AM28" s="389"/>
      <c r="AN28" s="389"/>
      <c r="AO28" s="389"/>
      <c r="AP28" s="389"/>
      <c r="AQ28" s="389"/>
      <c r="AR28" s="389"/>
      <c r="AS28" s="389"/>
      <c r="AT28" s="389"/>
      <c r="AU28" s="389"/>
      <c r="AV28" s="389"/>
      <c r="AW28" s="389"/>
      <c r="AX28" s="389"/>
      <c r="AY28" s="389"/>
      <c r="AZ28" s="389"/>
      <c r="BA28" s="389"/>
      <c r="BB28" s="389"/>
      <c r="BC28" s="389"/>
      <c r="BD28" s="389"/>
      <c r="BE28" s="389"/>
      <c r="BF28" s="389"/>
      <c r="BG28" s="389"/>
      <c r="BH28" s="389"/>
      <c r="BI28" s="389"/>
      <c r="BJ28" s="389"/>
      <c r="BK28" s="389"/>
      <c r="BL28" s="389"/>
      <c r="BM28" s="389"/>
      <c r="BN28" s="389"/>
      <c r="BO28" s="389"/>
      <c r="BP28" s="389"/>
      <c r="BQ28" s="389"/>
      <c r="BR28" s="389"/>
      <c r="BS28" s="389"/>
      <c r="BT28" s="389"/>
      <c r="BU28" s="389"/>
      <c r="BV28" s="389"/>
      <c r="BW28" s="389"/>
      <c r="BX28" s="389"/>
      <c r="BY28" s="389"/>
      <c r="BZ28" s="389"/>
      <c r="CA28" s="389"/>
      <c r="CB28" s="389"/>
      <c r="CC28" s="389"/>
      <c r="CD28" s="389"/>
      <c r="CE28" s="389"/>
      <c r="CF28" s="389"/>
      <c r="CG28" s="389"/>
      <c r="CH28" s="389"/>
      <c r="CI28" s="389"/>
      <c r="CJ28" s="389"/>
      <c r="CK28" s="389"/>
      <c r="CL28" s="389"/>
      <c r="CM28" s="389"/>
      <c r="CN28" s="389"/>
      <c r="CO28" s="389"/>
      <c r="CP28" s="389"/>
      <c r="CQ28" s="389"/>
      <c r="CR28" s="389"/>
      <c r="CS28" s="389"/>
      <c r="CT28" s="389"/>
      <c r="CU28" s="389"/>
      <c r="CV28" s="389"/>
      <c r="CW28" s="389"/>
      <c r="CX28" s="389"/>
      <c r="CY28" s="389"/>
      <c r="CZ28" s="389"/>
      <c r="DA28" s="389"/>
      <c r="DB28" s="389"/>
      <c r="DC28" s="389"/>
      <c r="DD28" s="389"/>
      <c r="DE28" s="389"/>
      <c r="DF28" s="389"/>
      <c r="DG28" s="389"/>
      <c r="DH28" s="389"/>
      <c r="DI28" s="389"/>
      <c r="DJ28" s="389"/>
      <c r="DK28" s="389"/>
      <c r="DL28" s="389"/>
      <c r="DM28" s="389"/>
      <c r="DN28" s="389"/>
      <c r="DO28" s="389"/>
      <c r="DP28" s="389"/>
      <c r="DQ28" s="389"/>
      <c r="DR28" s="389"/>
      <c r="DS28" s="389"/>
      <c r="DT28" s="389"/>
      <c r="DU28" s="389"/>
      <c r="DV28" s="389"/>
      <c r="DW28" s="389"/>
      <c r="DX28" s="389"/>
      <c r="DY28" s="389"/>
      <c r="DZ28" s="389"/>
      <c r="EA28" s="389"/>
      <c r="EB28" s="389"/>
      <c r="EC28" s="389"/>
      <c r="ED28" s="389"/>
      <c r="EE28" s="389"/>
      <c r="EF28" s="389"/>
      <c r="EG28" s="389"/>
      <c r="EH28" s="389"/>
      <c r="EI28" s="389"/>
      <c r="EJ28" s="389"/>
      <c r="EK28" s="389"/>
      <c r="EL28" s="389"/>
      <c r="EM28" s="389"/>
      <c r="EN28" s="389"/>
      <c r="EO28" s="389"/>
      <c r="EP28" s="389"/>
      <c r="EQ28" s="389"/>
      <c r="ER28" s="389"/>
      <c r="ES28" s="389"/>
      <c r="ET28" s="389"/>
      <c r="EU28" s="389"/>
      <c r="EV28" s="389"/>
    </row>
    <row r="29" spans="1:152" x14ac:dyDescent="0.25">
      <c r="A29" s="389"/>
      <c r="B29" s="389"/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89"/>
      <c r="R29" s="389"/>
      <c r="S29" s="389"/>
      <c r="T29" s="389"/>
      <c r="U29" s="389"/>
      <c r="V29" s="389"/>
      <c r="W29" s="389"/>
      <c r="X29" s="389"/>
      <c r="Y29" s="389"/>
      <c r="Z29" s="389"/>
      <c r="AA29" s="389"/>
      <c r="AB29" s="389"/>
      <c r="AC29" s="389"/>
      <c r="AD29" s="389"/>
      <c r="AE29" s="389"/>
      <c r="AF29" s="389"/>
      <c r="AG29" s="389"/>
      <c r="AH29" s="389"/>
      <c r="AI29" s="389"/>
      <c r="AJ29" s="389"/>
      <c r="AK29" s="389"/>
      <c r="AL29" s="389"/>
      <c r="AM29" s="389"/>
      <c r="AN29" s="389"/>
      <c r="AO29" s="389"/>
      <c r="AP29" s="389"/>
      <c r="AQ29" s="389"/>
      <c r="AR29" s="389"/>
      <c r="AS29" s="389"/>
      <c r="AT29" s="389"/>
      <c r="AU29" s="389"/>
      <c r="AV29" s="389"/>
      <c r="AW29" s="389"/>
      <c r="AX29" s="389"/>
      <c r="AY29" s="389"/>
      <c r="AZ29" s="389"/>
      <c r="BA29" s="389"/>
      <c r="BB29" s="389"/>
      <c r="BC29" s="389"/>
      <c r="BD29" s="389"/>
      <c r="BE29" s="389"/>
      <c r="BF29" s="389"/>
      <c r="BG29" s="389"/>
      <c r="BH29" s="389"/>
      <c r="BI29" s="389"/>
      <c r="BJ29" s="389"/>
      <c r="BK29" s="389"/>
      <c r="BL29" s="389"/>
      <c r="BM29" s="389"/>
      <c r="BN29" s="389"/>
      <c r="BO29" s="389"/>
      <c r="BP29" s="389"/>
      <c r="BQ29" s="389"/>
      <c r="BR29" s="389"/>
      <c r="BS29" s="389"/>
      <c r="BT29" s="389"/>
      <c r="BU29" s="389"/>
      <c r="BV29" s="389"/>
      <c r="BW29" s="389"/>
      <c r="BX29" s="389"/>
      <c r="BY29" s="389"/>
      <c r="BZ29" s="389"/>
      <c r="CA29" s="389"/>
      <c r="CB29" s="389"/>
      <c r="CC29" s="389"/>
      <c r="CD29" s="389"/>
      <c r="CE29" s="389"/>
      <c r="CF29" s="389"/>
      <c r="CG29" s="389"/>
      <c r="CH29" s="389"/>
      <c r="CI29" s="389"/>
      <c r="CJ29" s="389"/>
      <c r="CK29" s="389"/>
      <c r="CL29" s="389"/>
      <c r="CM29" s="389"/>
      <c r="CN29" s="389"/>
      <c r="CO29" s="389"/>
      <c r="CP29" s="389"/>
      <c r="CQ29" s="389"/>
      <c r="CR29" s="389"/>
      <c r="CS29" s="389"/>
      <c r="CT29" s="389"/>
      <c r="CU29" s="389"/>
      <c r="CV29" s="389"/>
      <c r="CW29" s="389"/>
      <c r="CX29" s="389"/>
      <c r="CY29" s="389"/>
      <c r="CZ29" s="389"/>
      <c r="DA29" s="389"/>
      <c r="DB29" s="389"/>
      <c r="DC29" s="389"/>
      <c r="DD29" s="389"/>
      <c r="DE29" s="389"/>
      <c r="DF29" s="389"/>
      <c r="DG29" s="389"/>
      <c r="DH29" s="389"/>
      <c r="DI29" s="389"/>
      <c r="DJ29" s="389"/>
      <c r="DK29" s="389"/>
      <c r="DL29" s="389"/>
      <c r="DM29" s="389"/>
      <c r="DN29" s="389"/>
      <c r="DO29" s="389"/>
      <c r="DP29" s="389"/>
      <c r="DQ29" s="389"/>
      <c r="DR29" s="389"/>
      <c r="DS29" s="389"/>
      <c r="DT29" s="389"/>
      <c r="DU29" s="389"/>
      <c r="DV29" s="389"/>
      <c r="DW29" s="389"/>
      <c r="DX29" s="389"/>
      <c r="DY29" s="389"/>
      <c r="DZ29" s="389"/>
      <c r="EA29" s="389"/>
      <c r="EB29" s="389"/>
      <c r="EC29" s="389"/>
      <c r="ED29" s="389"/>
      <c r="EE29" s="389"/>
      <c r="EF29" s="389"/>
      <c r="EG29" s="389"/>
      <c r="EH29" s="389"/>
      <c r="EI29" s="389"/>
      <c r="EJ29" s="389"/>
      <c r="EK29" s="389"/>
      <c r="EL29" s="389"/>
      <c r="EM29" s="389"/>
      <c r="EN29" s="389"/>
      <c r="EO29" s="389"/>
      <c r="EP29" s="389"/>
      <c r="EQ29" s="389"/>
      <c r="ER29" s="389"/>
      <c r="ES29" s="389"/>
      <c r="ET29" s="389"/>
      <c r="EU29" s="389"/>
      <c r="EV29" s="389"/>
    </row>
    <row r="30" spans="1:152" x14ac:dyDescent="0.25">
      <c r="A30" s="389"/>
      <c r="B30" s="389"/>
      <c r="C30" s="389"/>
      <c r="D30" s="389"/>
      <c r="E30" s="389"/>
      <c r="F30" s="389"/>
      <c r="G30" s="389"/>
      <c r="H30" s="389"/>
      <c r="I30" s="389"/>
      <c r="J30" s="389"/>
      <c r="K30" s="389"/>
      <c r="L30" s="389"/>
      <c r="M30" s="389"/>
      <c r="N30" s="389"/>
      <c r="O30" s="389"/>
      <c r="P30" s="389"/>
      <c r="Q30" s="389"/>
      <c r="R30" s="389"/>
      <c r="S30" s="389"/>
      <c r="T30" s="389"/>
      <c r="U30" s="389"/>
      <c r="V30" s="389"/>
      <c r="W30" s="389"/>
      <c r="X30" s="389"/>
      <c r="Y30" s="389"/>
      <c r="Z30" s="389"/>
      <c r="AA30" s="389"/>
      <c r="AB30" s="389"/>
      <c r="AC30" s="389"/>
      <c r="AD30" s="389"/>
      <c r="AE30" s="389"/>
      <c r="AF30" s="389"/>
      <c r="AG30" s="389"/>
      <c r="AH30" s="389"/>
      <c r="AI30" s="389"/>
      <c r="AJ30" s="389"/>
      <c r="AK30" s="389"/>
      <c r="AL30" s="389"/>
      <c r="AM30" s="389"/>
      <c r="AN30" s="389"/>
      <c r="AO30" s="389"/>
      <c r="AP30" s="389"/>
      <c r="AQ30" s="389"/>
      <c r="AR30" s="389"/>
      <c r="AS30" s="389"/>
      <c r="AT30" s="389"/>
      <c r="AU30" s="389"/>
      <c r="AV30" s="389"/>
      <c r="AW30" s="389"/>
      <c r="AX30" s="389"/>
      <c r="AY30" s="389"/>
      <c r="AZ30" s="389"/>
      <c r="BA30" s="389"/>
      <c r="BB30" s="389"/>
      <c r="BC30" s="389"/>
      <c r="BD30" s="389"/>
      <c r="BE30" s="389"/>
      <c r="BF30" s="389"/>
      <c r="BG30" s="389"/>
      <c r="BH30" s="389"/>
      <c r="BI30" s="389"/>
      <c r="BJ30" s="389"/>
      <c r="BK30" s="389"/>
      <c r="BL30" s="389"/>
      <c r="BM30" s="389"/>
      <c r="BN30" s="389"/>
      <c r="BO30" s="389"/>
      <c r="BP30" s="389"/>
      <c r="BQ30" s="389"/>
      <c r="BR30" s="389"/>
      <c r="BS30" s="389"/>
      <c r="BT30" s="389"/>
      <c r="BU30" s="389"/>
      <c r="BV30" s="389"/>
      <c r="BW30" s="389"/>
      <c r="BX30" s="389"/>
      <c r="BY30" s="389"/>
      <c r="BZ30" s="389"/>
      <c r="CA30" s="389"/>
      <c r="CB30" s="389"/>
      <c r="CC30" s="389"/>
      <c r="CD30" s="389"/>
      <c r="CE30" s="389"/>
      <c r="CF30" s="389"/>
      <c r="CG30" s="389"/>
      <c r="CH30" s="389"/>
      <c r="CI30" s="389"/>
      <c r="CJ30" s="389"/>
      <c r="CK30" s="389"/>
      <c r="CL30" s="389"/>
      <c r="CM30" s="389"/>
      <c r="CN30" s="389"/>
      <c r="CO30" s="389"/>
      <c r="CP30" s="389"/>
      <c r="CQ30" s="389"/>
      <c r="CR30" s="389"/>
      <c r="CS30" s="389"/>
      <c r="CT30" s="389"/>
      <c r="CU30" s="389"/>
      <c r="CV30" s="389"/>
      <c r="CW30" s="389"/>
      <c r="CX30" s="389"/>
      <c r="CY30" s="389"/>
      <c r="CZ30" s="389"/>
      <c r="DA30" s="389"/>
      <c r="DB30" s="389"/>
      <c r="DC30" s="389"/>
      <c r="DD30" s="389"/>
      <c r="DE30" s="389"/>
      <c r="DF30" s="389"/>
      <c r="DG30" s="389"/>
      <c r="DH30" s="389"/>
      <c r="DI30" s="389"/>
      <c r="DJ30" s="389"/>
      <c r="DK30" s="389"/>
      <c r="DL30" s="389"/>
      <c r="DM30" s="389"/>
      <c r="DN30" s="389"/>
      <c r="DO30" s="389"/>
      <c r="DP30" s="389"/>
      <c r="DQ30" s="389"/>
      <c r="DR30" s="389"/>
      <c r="DS30" s="389"/>
      <c r="DT30" s="389"/>
      <c r="DU30" s="389"/>
      <c r="DV30" s="389"/>
      <c r="DW30" s="389"/>
      <c r="DX30" s="389"/>
      <c r="DY30" s="389"/>
      <c r="DZ30" s="389"/>
      <c r="EA30" s="389"/>
      <c r="EB30" s="389"/>
      <c r="EC30" s="389"/>
      <c r="ED30" s="389"/>
      <c r="EE30" s="389"/>
      <c r="EF30" s="389"/>
      <c r="EG30" s="389"/>
      <c r="EH30" s="389"/>
      <c r="EI30" s="389"/>
      <c r="EJ30" s="389"/>
      <c r="EK30" s="389"/>
      <c r="EL30" s="389"/>
      <c r="EM30" s="389"/>
      <c r="EN30" s="389"/>
      <c r="EO30" s="389"/>
      <c r="EP30" s="389"/>
      <c r="EQ30" s="389"/>
      <c r="ER30" s="389"/>
      <c r="ES30" s="389"/>
      <c r="ET30" s="389"/>
      <c r="EU30" s="389"/>
      <c r="EV30" s="389"/>
    </row>
    <row r="31" spans="1:152" x14ac:dyDescent="0.25">
      <c r="A31" s="389"/>
      <c r="B31" s="389"/>
      <c r="C31" s="389"/>
      <c r="D31" s="389"/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89"/>
      <c r="P31" s="389"/>
      <c r="Q31" s="389"/>
      <c r="R31" s="389"/>
      <c r="S31" s="389"/>
      <c r="T31" s="389"/>
      <c r="U31" s="389"/>
      <c r="V31" s="389"/>
      <c r="W31" s="389"/>
      <c r="X31" s="389"/>
      <c r="Y31" s="389"/>
      <c r="Z31" s="389"/>
      <c r="AA31" s="389"/>
      <c r="AB31" s="389"/>
      <c r="AC31" s="389"/>
      <c r="AD31" s="389"/>
      <c r="AE31" s="389"/>
      <c r="AF31" s="389"/>
      <c r="AG31" s="389"/>
      <c r="AH31" s="389"/>
      <c r="AI31" s="389"/>
      <c r="AJ31" s="389"/>
      <c r="AK31" s="389"/>
      <c r="AL31" s="389"/>
      <c r="AM31" s="389"/>
      <c r="AN31" s="389"/>
      <c r="AO31" s="389"/>
      <c r="AP31" s="389"/>
      <c r="AQ31" s="389"/>
      <c r="AR31" s="389"/>
      <c r="AS31" s="389"/>
      <c r="AT31" s="389"/>
      <c r="AU31" s="389"/>
      <c r="AV31" s="389"/>
      <c r="AW31" s="389"/>
      <c r="AX31" s="389"/>
      <c r="AY31" s="389"/>
      <c r="AZ31" s="389"/>
      <c r="BA31" s="389"/>
      <c r="BB31" s="389"/>
      <c r="BC31" s="389"/>
      <c r="BD31" s="389"/>
      <c r="BE31" s="389"/>
      <c r="BF31" s="389"/>
      <c r="BG31" s="389"/>
      <c r="BH31" s="389"/>
      <c r="BI31" s="389"/>
      <c r="BJ31" s="389"/>
      <c r="BK31" s="389"/>
      <c r="BL31" s="389"/>
      <c r="BM31" s="389"/>
      <c r="BN31" s="389"/>
      <c r="BO31" s="389"/>
      <c r="BP31" s="389"/>
      <c r="BQ31" s="389"/>
      <c r="BR31" s="389"/>
      <c r="BS31" s="389"/>
      <c r="BT31" s="389"/>
      <c r="BU31" s="389"/>
      <c r="BV31" s="389"/>
      <c r="BW31" s="389"/>
      <c r="BX31" s="389"/>
      <c r="BY31" s="389"/>
      <c r="BZ31" s="389"/>
      <c r="CA31" s="389"/>
      <c r="CB31" s="389"/>
      <c r="CC31" s="389"/>
      <c r="CD31" s="389"/>
      <c r="CE31" s="389"/>
      <c r="CF31" s="389"/>
      <c r="CG31" s="389"/>
      <c r="CH31" s="389"/>
      <c r="CI31" s="389"/>
      <c r="CJ31" s="389"/>
      <c r="CK31" s="389"/>
      <c r="CL31" s="389"/>
      <c r="CM31" s="389"/>
      <c r="CN31" s="389"/>
      <c r="CO31" s="389"/>
      <c r="CP31" s="389"/>
      <c r="CQ31" s="389"/>
      <c r="CR31" s="389"/>
      <c r="CS31" s="389"/>
      <c r="CT31" s="389"/>
      <c r="CU31" s="389"/>
      <c r="CV31" s="389"/>
      <c r="CW31" s="389"/>
      <c r="CX31" s="389"/>
      <c r="CY31" s="389"/>
      <c r="CZ31" s="389"/>
      <c r="DA31" s="389"/>
      <c r="DB31" s="389"/>
      <c r="DC31" s="389"/>
      <c r="DD31" s="389"/>
      <c r="DE31" s="389"/>
      <c r="DF31" s="389"/>
      <c r="DG31" s="389"/>
      <c r="DH31" s="389"/>
      <c r="DI31" s="389"/>
      <c r="DJ31" s="389"/>
      <c r="DK31" s="389"/>
      <c r="DL31" s="389"/>
      <c r="DM31" s="389"/>
      <c r="DN31" s="389"/>
      <c r="DO31" s="389"/>
      <c r="DP31" s="389"/>
      <c r="DQ31" s="389"/>
      <c r="DR31" s="389"/>
      <c r="DS31" s="389"/>
      <c r="DT31" s="389"/>
      <c r="DU31" s="389"/>
      <c r="DV31" s="389"/>
      <c r="DW31" s="389"/>
      <c r="DX31" s="389"/>
      <c r="DY31" s="389"/>
      <c r="DZ31" s="389"/>
      <c r="EA31" s="389"/>
      <c r="EB31" s="389"/>
      <c r="EC31" s="389"/>
      <c r="ED31" s="389"/>
      <c r="EE31" s="389"/>
      <c r="EF31" s="389"/>
      <c r="EG31" s="389"/>
      <c r="EH31" s="389"/>
      <c r="EI31" s="389"/>
      <c r="EJ31" s="389"/>
      <c r="EK31" s="389"/>
      <c r="EL31" s="389"/>
      <c r="EM31" s="389"/>
      <c r="EN31" s="389"/>
      <c r="EO31" s="389"/>
      <c r="EP31" s="389"/>
      <c r="EQ31" s="389"/>
      <c r="ER31" s="389"/>
      <c r="ES31" s="389"/>
      <c r="ET31" s="389"/>
      <c r="EU31" s="389"/>
      <c r="EV31" s="389"/>
    </row>
    <row r="32" spans="1:152" x14ac:dyDescent="0.25">
      <c r="A32" s="389"/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89"/>
      <c r="N32" s="389"/>
      <c r="O32" s="389"/>
      <c r="P32" s="389"/>
      <c r="Q32" s="389"/>
      <c r="R32" s="389"/>
      <c r="S32" s="389"/>
      <c r="T32" s="389"/>
      <c r="U32" s="389"/>
      <c r="V32" s="389"/>
      <c r="W32" s="389"/>
      <c r="X32" s="389"/>
      <c r="Y32" s="389"/>
      <c r="Z32" s="389"/>
      <c r="AA32" s="389"/>
      <c r="AB32" s="389"/>
      <c r="AC32" s="389"/>
      <c r="AD32" s="389"/>
      <c r="AE32" s="389"/>
      <c r="AF32" s="389"/>
      <c r="AG32" s="389"/>
      <c r="AH32" s="389"/>
      <c r="AI32" s="389"/>
      <c r="AJ32" s="389"/>
      <c r="AK32" s="389"/>
      <c r="AL32" s="389"/>
      <c r="AM32" s="389"/>
      <c r="AN32" s="389"/>
      <c r="AO32" s="389"/>
      <c r="AP32" s="389"/>
      <c r="AQ32" s="389"/>
      <c r="AR32" s="389"/>
      <c r="AS32" s="389"/>
      <c r="AT32" s="389"/>
      <c r="AU32" s="389"/>
      <c r="AV32" s="389"/>
      <c r="AW32" s="389"/>
      <c r="AX32" s="389"/>
      <c r="AY32" s="389"/>
      <c r="AZ32" s="389"/>
      <c r="BA32" s="389"/>
      <c r="BB32" s="389"/>
      <c r="BC32" s="389"/>
      <c r="BD32" s="389"/>
      <c r="BE32" s="389"/>
      <c r="BF32" s="389"/>
      <c r="BG32" s="389"/>
      <c r="BH32" s="389"/>
      <c r="BI32" s="389"/>
      <c r="BJ32" s="389"/>
      <c r="BK32" s="389"/>
      <c r="BL32" s="389"/>
      <c r="BM32" s="389"/>
      <c r="BN32" s="389"/>
      <c r="BO32" s="389"/>
      <c r="BP32" s="389"/>
      <c r="BQ32" s="389"/>
      <c r="BR32" s="389"/>
      <c r="BS32" s="389"/>
      <c r="BT32" s="389"/>
      <c r="BU32" s="389"/>
      <c r="BV32" s="389"/>
      <c r="BW32" s="389"/>
      <c r="BX32" s="389"/>
      <c r="BY32" s="389"/>
      <c r="BZ32" s="389"/>
      <c r="CA32" s="389"/>
      <c r="CB32" s="389"/>
      <c r="CC32" s="389"/>
      <c r="CD32" s="389"/>
      <c r="CE32" s="389"/>
      <c r="CF32" s="389"/>
      <c r="CG32" s="389"/>
      <c r="CH32" s="389"/>
      <c r="CI32" s="389"/>
      <c r="CJ32" s="389"/>
      <c r="CK32" s="389"/>
      <c r="CL32" s="389"/>
      <c r="CM32" s="389"/>
      <c r="CN32" s="389"/>
      <c r="CO32" s="389"/>
      <c r="CP32" s="389"/>
      <c r="CQ32" s="389"/>
      <c r="CR32" s="389"/>
      <c r="CS32" s="389"/>
      <c r="CT32" s="389"/>
      <c r="CU32" s="389"/>
      <c r="CV32" s="389"/>
      <c r="CW32" s="389"/>
      <c r="CX32" s="389"/>
      <c r="CY32" s="389"/>
      <c r="CZ32" s="389"/>
      <c r="DA32" s="389"/>
      <c r="DB32" s="389"/>
      <c r="DC32" s="389"/>
      <c r="DD32" s="389"/>
      <c r="DE32" s="389"/>
      <c r="DF32" s="389"/>
      <c r="DG32" s="389"/>
      <c r="DH32" s="389"/>
      <c r="DI32" s="389"/>
      <c r="DJ32" s="389"/>
      <c r="DK32" s="389"/>
      <c r="DL32" s="389"/>
      <c r="DM32" s="389"/>
      <c r="DN32" s="389"/>
      <c r="DO32" s="389"/>
      <c r="DP32" s="389"/>
      <c r="DQ32" s="389"/>
      <c r="DR32" s="389"/>
      <c r="DS32" s="389"/>
      <c r="DT32" s="389"/>
      <c r="DU32" s="389"/>
      <c r="DV32" s="389"/>
      <c r="DW32" s="389"/>
      <c r="DX32" s="389"/>
      <c r="DY32" s="389"/>
      <c r="DZ32" s="389"/>
      <c r="EA32" s="389"/>
      <c r="EB32" s="389"/>
      <c r="EC32" s="389"/>
      <c r="ED32" s="389"/>
      <c r="EE32" s="389"/>
      <c r="EF32" s="389"/>
      <c r="EG32" s="389"/>
      <c r="EH32" s="389"/>
      <c r="EI32" s="389"/>
      <c r="EJ32" s="389"/>
      <c r="EK32" s="389"/>
      <c r="EL32" s="389"/>
      <c r="EM32" s="389"/>
      <c r="EN32" s="389"/>
      <c r="EO32" s="389"/>
      <c r="EP32" s="389"/>
      <c r="EQ32" s="389"/>
      <c r="ER32" s="389"/>
      <c r="ES32" s="389"/>
      <c r="ET32" s="389"/>
      <c r="EU32" s="389"/>
      <c r="EV32" s="389"/>
    </row>
    <row r="33" spans="1:152" x14ac:dyDescent="0.25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89"/>
      <c r="N33" s="389"/>
      <c r="O33" s="389"/>
      <c r="P33" s="389"/>
      <c r="Q33" s="389"/>
      <c r="R33" s="389"/>
      <c r="S33" s="389"/>
      <c r="T33" s="389"/>
      <c r="U33" s="389"/>
      <c r="V33" s="389"/>
      <c r="W33" s="389"/>
      <c r="X33" s="389"/>
      <c r="Y33" s="389"/>
      <c r="Z33" s="389"/>
      <c r="AA33" s="389"/>
      <c r="AB33" s="389"/>
      <c r="AC33" s="389"/>
      <c r="AD33" s="389"/>
      <c r="AE33" s="389"/>
      <c r="AF33" s="389"/>
      <c r="AG33" s="389"/>
      <c r="AH33" s="389"/>
      <c r="AI33" s="389"/>
      <c r="AJ33" s="389"/>
      <c r="AK33" s="389"/>
      <c r="AL33" s="389"/>
      <c r="AM33" s="389"/>
      <c r="AN33" s="389"/>
      <c r="AO33" s="389"/>
      <c r="AP33" s="389"/>
      <c r="AQ33" s="389"/>
      <c r="AR33" s="389"/>
      <c r="AS33" s="389"/>
      <c r="AT33" s="389"/>
      <c r="AU33" s="389"/>
      <c r="AV33" s="389"/>
      <c r="AW33" s="389"/>
      <c r="AX33" s="389"/>
      <c r="AY33" s="389"/>
      <c r="AZ33" s="389"/>
      <c r="BA33" s="389"/>
      <c r="BB33" s="389"/>
      <c r="BC33" s="389"/>
      <c r="BD33" s="389"/>
      <c r="BE33" s="389"/>
      <c r="BF33" s="389"/>
      <c r="BG33" s="389"/>
      <c r="BH33" s="389"/>
      <c r="BI33" s="389"/>
      <c r="BJ33" s="389"/>
      <c r="BK33" s="389"/>
      <c r="BL33" s="389"/>
      <c r="BM33" s="389"/>
      <c r="BN33" s="389"/>
      <c r="BO33" s="389"/>
      <c r="BP33" s="389"/>
      <c r="BQ33" s="389"/>
      <c r="BR33" s="389"/>
      <c r="BS33" s="389"/>
      <c r="BT33" s="389"/>
      <c r="BU33" s="389"/>
      <c r="BV33" s="389"/>
      <c r="BW33" s="389"/>
      <c r="BX33" s="389"/>
      <c r="BY33" s="389"/>
      <c r="BZ33" s="389"/>
      <c r="CA33" s="389"/>
      <c r="CB33" s="389"/>
      <c r="CC33" s="389"/>
      <c r="CD33" s="389"/>
      <c r="CE33" s="389"/>
      <c r="CF33" s="389"/>
      <c r="CG33" s="389"/>
      <c r="CH33" s="389"/>
      <c r="CI33" s="389"/>
      <c r="CJ33" s="389"/>
      <c r="CK33" s="389"/>
      <c r="CL33" s="389"/>
      <c r="CM33" s="389"/>
      <c r="CN33" s="389"/>
      <c r="CO33" s="389"/>
      <c r="CP33" s="389"/>
      <c r="CQ33" s="389"/>
      <c r="CR33" s="389"/>
      <c r="CS33" s="389"/>
      <c r="CT33" s="389"/>
      <c r="CU33" s="389"/>
      <c r="CV33" s="389"/>
      <c r="CW33" s="389"/>
      <c r="CX33" s="389"/>
      <c r="CY33" s="389"/>
      <c r="CZ33" s="389"/>
      <c r="DA33" s="389"/>
      <c r="DB33" s="389"/>
      <c r="DC33" s="389"/>
      <c r="DD33" s="389"/>
      <c r="DE33" s="389"/>
      <c r="DF33" s="389"/>
      <c r="DG33" s="389"/>
      <c r="DH33" s="389"/>
      <c r="DI33" s="389"/>
      <c r="DJ33" s="389"/>
      <c r="DK33" s="389"/>
      <c r="DL33" s="389"/>
      <c r="DM33" s="389"/>
      <c r="DN33" s="389"/>
      <c r="DO33" s="389"/>
      <c r="DP33" s="389"/>
      <c r="DQ33" s="389"/>
      <c r="DR33" s="389"/>
      <c r="DS33" s="389"/>
      <c r="DT33" s="389"/>
      <c r="DU33" s="389"/>
      <c r="DV33" s="389"/>
      <c r="DW33" s="389"/>
      <c r="DX33" s="389"/>
      <c r="DY33" s="389"/>
      <c r="DZ33" s="389"/>
      <c r="EA33" s="389"/>
      <c r="EB33" s="389"/>
      <c r="EC33" s="389"/>
      <c r="ED33" s="389"/>
      <c r="EE33" s="389"/>
      <c r="EF33" s="389"/>
      <c r="EG33" s="389"/>
      <c r="EH33" s="389"/>
      <c r="EI33" s="389"/>
      <c r="EJ33" s="389"/>
      <c r="EK33" s="389"/>
      <c r="EL33" s="389"/>
      <c r="EM33" s="389"/>
      <c r="EN33" s="389"/>
      <c r="EO33" s="389"/>
      <c r="EP33" s="389"/>
      <c r="EQ33" s="389"/>
      <c r="ER33" s="389"/>
      <c r="ES33" s="389"/>
      <c r="ET33" s="389"/>
      <c r="EU33" s="389"/>
      <c r="EV33" s="389"/>
    </row>
    <row r="34" spans="1:152" x14ac:dyDescent="0.25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89"/>
      <c r="O34" s="389"/>
      <c r="P34" s="389"/>
      <c r="Q34" s="389"/>
      <c r="R34" s="389"/>
      <c r="S34" s="389"/>
      <c r="T34" s="389"/>
      <c r="U34" s="389"/>
      <c r="V34" s="389"/>
      <c r="W34" s="389"/>
      <c r="X34" s="389"/>
      <c r="Y34" s="389"/>
      <c r="Z34" s="389"/>
      <c r="AA34" s="389"/>
      <c r="AB34" s="389"/>
      <c r="AC34" s="389"/>
      <c r="AD34" s="389"/>
      <c r="AE34" s="389"/>
      <c r="AF34" s="389"/>
      <c r="AG34" s="389"/>
      <c r="AH34" s="389"/>
      <c r="AI34" s="389"/>
      <c r="AJ34" s="389"/>
      <c r="AK34" s="389"/>
      <c r="AL34" s="389"/>
      <c r="AM34" s="389"/>
      <c r="AN34" s="389"/>
      <c r="AO34" s="389"/>
      <c r="AP34" s="389"/>
      <c r="AQ34" s="389"/>
      <c r="AR34" s="389"/>
      <c r="AS34" s="389"/>
      <c r="AT34" s="389"/>
      <c r="AU34" s="389"/>
      <c r="AV34" s="389"/>
      <c r="AW34" s="389"/>
      <c r="AX34" s="389"/>
      <c r="AY34" s="389"/>
      <c r="AZ34" s="389"/>
      <c r="BA34" s="389"/>
      <c r="BB34" s="389"/>
      <c r="BC34" s="389"/>
      <c r="BD34" s="389"/>
      <c r="BE34" s="389"/>
      <c r="BF34" s="389"/>
      <c r="BG34" s="389"/>
      <c r="BH34" s="389"/>
      <c r="BI34" s="389"/>
      <c r="BJ34" s="389"/>
      <c r="BK34" s="389"/>
      <c r="BL34" s="389"/>
      <c r="BM34" s="389"/>
      <c r="BN34" s="389"/>
      <c r="BO34" s="389"/>
      <c r="BP34" s="389"/>
      <c r="BQ34" s="389"/>
      <c r="BR34" s="389"/>
      <c r="BS34" s="389"/>
      <c r="BT34" s="389"/>
      <c r="BU34" s="389"/>
      <c r="BV34" s="389"/>
      <c r="BW34" s="389"/>
      <c r="BX34" s="389"/>
      <c r="BY34" s="389"/>
      <c r="BZ34" s="389"/>
      <c r="CA34" s="389"/>
      <c r="CB34" s="389"/>
      <c r="CC34" s="389"/>
      <c r="CD34" s="389"/>
      <c r="CE34" s="389"/>
      <c r="CF34" s="389"/>
      <c r="CG34" s="389"/>
      <c r="CH34" s="389"/>
      <c r="CI34" s="389"/>
      <c r="CJ34" s="389"/>
      <c r="CK34" s="389"/>
      <c r="CL34" s="389"/>
      <c r="CM34" s="389"/>
      <c r="CN34" s="389"/>
      <c r="CO34" s="389"/>
      <c r="CP34" s="389"/>
      <c r="CQ34" s="389"/>
      <c r="CR34" s="389"/>
      <c r="CS34" s="389"/>
      <c r="CT34" s="389"/>
      <c r="CU34" s="389"/>
      <c r="CV34" s="389"/>
      <c r="CW34" s="389"/>
      <c r="CX34" s="389"/>
      <c r="CY34" s="389"/>
      <c r="CZ34" s="389"/>
      <c r="DA34" s="389"/>
      <c r="DB34" s="389"/>
      <c r="DC34" s="389"/>
      <c r="DD34" s="389"/>
      <c r="DE34" s="389"/>
      <c r="DF34" s="389"/>
      <c r="DG34" s="389"/>
      <c r="DH34" s="389"/>
      <c r="DI34" s="389"/>
      <c r="DJ34" s="389"/>
      <c r="DK34" s="389"/>
      <c r="DL34" s="389"/>
      <c r="DM34" s="389"/>
      <c r="DN34" s="389"/>
      <c r="DO34" s="389"/>
      <c r="DP34" s="389"/>
      <c r="DQ34" s="389"/>
      <c r="DR34" s="389"/>
      <c r="DS34" s="389"/>
      <c r="DT34" s="389"/>
      <c r="DU34" s="389"/>
      <c r="DV34" s="389"/>
      <c r="DW34" s="389"/>
      <c r="DX34" s="389"/>
      <c r="DY34" s="389"/>
      <c r="DZ34" s="389"/>
      <c r="EA34" s="389"/>
      <c r="EB34" s="389"/>
      <c r="EC34" s="389"/>
      <c r="ED34" s="389"/>
      <c r="EE34" s="389"/>
      <c r="EF34" s="389"/>
      <c r="EG34" s="389"/>
      <c r="EH34" s="389"/>
      <c r="EI34" s="389"/>
      <c r="EJ34" s="389"/>
      <c r="EK34" s="389"/>
      <c r="EL34" s="389"/>
      <c r="EM34" s="389"/>
      <c r="EN34" s="389"/>
      <c r="EO34" s="389"/>
      <c r="EP34" s="389"/>
      <c r="EQ34" s="389"/>
      <c r="ER34" s="389"/>
      <c r="ES34" s="389"/>
      <c r="ET34" s="389"/>
      <c r="EU34" s="389"/>
      <c r="EV34" s="389"/>
    </row>
    <row r="35" spans="1:152" x14ac:dyDescent="0.25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389"/>
      <c r="AA35" s="389"/>
      <c r="AB35" s="389"/>
      <c r="AC35" s="389"/>
      <c r="AD35" s="389"/>
      <c r="AE35" s="389"/>
      <c r="AF35" s="389"/>
      <c r="AG35" s="389"/>
      <c r="AH35" s="389"/>
      <c r="AI35" s="389"/>
      <c r="AJ35" s="389"/>
      <c r="AK35" s="389"/>
      <c r="AL35" s="389"/>
      <c r="AM35" s="389"/>
      <c r="AN35" s="389"/>
      <c r="AO35" s="389"/>
      <c r="AP35" s="389"/>
      <c r="AQ35" s="389"/>
      <c r="AR35" s="389"/>
      <c r="AS35" s="389"/>
      <c r="AT35" s="389"/>
      <c r="AU35" s="389"/>
      <c r="AV35" s="389"/>
      <c r="AW35" s="389"/>
      <c r="AX35" s="389"/>
      <c r="AY35" s="389"/>
      <c r="AZ35" s="389"/>
      <c r="BA35" s="389"/>
      <c r="BB35" s="389"/>
      <c r="BC35" s="389"/>
      <c r="BD35" s="389"/>
      <c r="BE35" s="389"/>
      <c r="BF35" s="389"/>
      <c r="BG35" s="389"/>
      <c r="BH35" s="389"/>
      <c r="BI35" s="389"/>
      <c r="BJ35" s="389"/>
      <c r="BK35" s="389"/>
      <c r="BL35" s="389"/>
      <c r="BM35" s="389"/>
      <c r="BN35" s="389"/>
      <c r="BO35" s="389"/>
      <c r="BP35" s="389"/>
      <c r="BQ35" s="389"/>
      <c r="BR35" s="389"/>
      <c r="BS35" s="389"/>
      <c r="BT35" s="389"/>
      <c r="BU35" s="389"/>
      <c r="BV35" s="389"/>
      <c r="BW35" s="389"/>
      <c r="BX35" s="389"/>
      <c r="BY35" s="389"/>
      <c r="BZ35" s="389"/>
      <c r="CA35" s="389"/>
      <c r="CB35" s="389"/>
      <c r="CC35" s="389"/>
      <c r="CD35" s="389"/>
      <c r="CE35" s="389"/>
      <c r="CF35" s="389"/>
      <c r="CG35" s="389"/>
      <c r="CH35" s="389"/>
      <c r="CI35" s="389"/>
      <c r="CJ35" s="389"/>
      <c r="CK35" s="389"/>
      <c r="CL35" s="389"/>
      <c r="CM35" s="389"/>
      <c r="CN35" s="389"/>
      <c r="CO35" s="389"/>
      <c r="CP35" s="389"/>
      <c r="CQ35" s="389"/>
      <c r="CR35" s="389"/>
      <c r="CS35" s="389"/>
      <c r="CT35" s="389"/>
      <c r="CU35" s="389"/>
      <c r="CV35" s="389"/>
      <c r="CW35" s="389"/>
      <c r="CX35" s="389"/>
      <c r="CY35" s="389"/>
      <c r="CZ35" s="389"/>
      <c r="DA35" s="389"/>
      <c r="DB35" s="389"/>
      <c r="DC35" s="389"/>
      <c r="DD35" s="389"/>
      <c r="DE35" s="389"/>
      <c r="DF35" s="389"/>
      <c r="DG35" s="389"/>
      <c r="DH35" s="389"/>
      <c r="DI35" s="389"/>
      <c r="DJ35" s="389"/>
      <c r="DK35" s="389"/>
      <c r="DL35" s="389"/>
      <c r="DM35" s="389"/>
      <c r="DN35" s="389"/>
      <c r="DO35" s="389"/>
      <c r="DP35" s="389"/>
      <c r="DQ35" s="389"/>
      <c r="DR35" s="389"/>
      <c r="DS35" s="389"/>
      <c r="DT35" s="389"/>
      <c r="DU35" s="389"/>
      <c r="DV35" s="389"/>
      <c r="DW35" s="389"/>
      <c r="DX35" s="389"/>
      <c r="DY35" s="389"/>
      <c r="DZ35" s="389"/>
      <c r="EA35" s="389"/>
      <c r="EB35" s="389"/>
      <c r="EC35" s="389"/>
      <c r="ED35" s="389"/>
      <c r="EE35" s="389"/>
      <c r="EF35" s="389"/>
      <c r="EG35" s="389"/>
      <c r="EH35" s="389"/>
      <c r="EI35" s="389"/>
      <c r="EJ35" s="389"/>
      <c r="EK35" s="389"/>
      <c r="EL35" s="389"/>
      <c r="EM35" s="389"/>
      <c r="EN35" s="389"/>
      <c r="EO35" s="389"/>
      <c r="EP35" s="389"/>
      <c r="EQ35" s="389"/>
      <c r="ER35" s="389"/>
      <c r="ES35" s="389"/>
      <c r="ET35" s="389"/>
      <c r="EU35" s="389"/>
      <c r="EV35" s="389"/>
    </row>
    <row r="36" spans="1:152" x14ac:dyDescent="0.25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89"/>
      <c r="AB36" s="389"/>
      <c r="AC36" s="389"/>
      <c r="AD36" s="389"/>
      <c r="AE36" s="389"/>
      <c r="AF36" s="389"/>
      <c r="AG36" s="389"/>
      <c r="AH36" s="389"/>
      <c r="AI36" s="389"/>
      <c r="AJ36" s="389"/>
      <c r="AK36" s="389"/>
      <c r="AL36" s="389"/>
      <c r="AM36" s="389"/>
      <c r="AN36" s="389"/>
      <c r="AO36" s="389"/>
      <c r="AP36" s="389"/>
      <c r="AQ36" s="389"/>
      <c r="AR36" s="389"/>
      <c r="AS36" s="389"/>
      <c r="AT36" s="389"/>
      <c r="AU36" s="389"/>
      <c r="AV36" s="389"/>
      <c r="AW36" s="389"/>
      <c r="AX36" s="389"/>
      <c r="AY36" s="389"/>
      <c r="AZ36" s="389"/>
      <c r="BA36" s="389"/>
      <c r="BB36" s="389"/>
      <c r="BC36" s="389"/>
      <c r="BD36" s="389"/>
      <c r="BE36" s="389"/>
      <c r="BF36" s="389"/>
      <c r="BG36" s="389"/>
      <c r="BH36" s="389"/>
      <c r="BI36" s="389"/>
      <c r="BJ36" s="389"/>
      <c r="BK36" s="389"/>
      <c r="BL36" s="389"/>
      <c r="BM36" s="389"/>
      <c r="BN36" s="389"/>
      <c r="BO36" s="389"/>
      <c r="BP36" s="389"/>
      <c r="BQ36" s="389"/>
      <c r="BR36" s="389"/>
      <c r="BS36" s="389"/>
      <c r="BT36" s="389"/>
      <c r="BU36" s="389"/>
      <c r="BV36" s="389"/>
      <c r="BW36" s="389"/>
      <c r="BX36" s="389"/>
      <c r="BY36" s="389"/>
      <c r="BZ36" s="389"/>
      <c r="CA36" s="389"/>
      <c r="CB36" s="389"/>
      <c r="CC36" s="389"/>
      <c r="CD36" s="389"/>
      <c r="CE36" s="389"/>
      <c r="CF36" s="389"/>
      <c r="CG36" s="389"/>
      <c r="CH36" s="389"/>
      <c r="CI36" s="389"/>
      <c r="CJ36" s="389"/>
      <c r="CK36" s="389"/>
      <c r="CL36" s="389"/>
      <c r="CM36" s="389"/>
      <c r="CN36" s="389"/>
      <c r="CO36" s="389"/>
      <c r="CP36" s="389"/>
      <c r="CQ36" s="389"/>
      <c r="CR36" s="389"/>
      <c r="CS36" s="389"/>
      <c r="CT36" s="389"/>
      <c r="CU36" s="389"/>
      <c r="CV36" s="389"/>
      <c r="CW36" s="389"/>
      <c r="CX36" s="389"/>
      <c r="CY36" s="389"/>
      <c r="CZ36" s="389"/>
      <c r="DA36" s="389"/>
      <c r="DB36" s="389"/>
      <c r="DC36" s="389"/>
      <c r="DD36" s="389"/>
      <c r="DE36" s="389"/>
      <c r="DF36" s="389"/>
      <c r="DG36" s="389"/>
      <c r="DH36" s="389"/>
      <c r="DI36" s="389"/>
      <c r="DJ36" s="389"/>
      <c r="DK36" s="389"/>
      <c r="DL36" s="389"/>
      <c r="DM36" s="389"/>
      <c r="DN36" s="389"/>
      <c r="DO36" s="389"/>
      <c r="DP36" s="389"/>
      <c r="DQ36" s="389"/>
      <c r="DR36" s="389"/>
      <c r="DS36" s="389"/>
      <c r="DT36" s="389"/>
      <c r="DU36" s="389"/>
      <c r="DV36" s="389"/>
      <c r="DW36" s="389"/>
      <c r="DX36" s="389"/>
      <c r="DY36" s="389"/>
      <c r="DZ36" s="389"/>
      <c r="EA36" s="389"/>
      <c r="EB36" s="389"/>
      <c r="EC36" s="389"/>
      <c r="ED36" s="389"/>
      <c r="EE36" s="389"/>
      <c r="EF36" s="389"/>
      <c r="EG36" s="389"/>
      <c r="EH36" s="389"/>
      <c r="EI36" s="389"/>
      <c r="EJ36" s="389"/>
      <c r="EK36" s="389"/>
      <c r="EL36" s="389"/>
      <c r="EM36" s="389"/>
      <c r="EN36" s="389"/>
      <c r="EO36" s="389"/>
      <c r="EP36" s="389"/>
      <c r="EQ36" s="389"/>
      <c r="ER36" s="389"/>
      <c r="ES36" s="389"/>
      <c r="ET36" s="389"/>
      <c r="EU36" s="389"/>
      <c r="EV36" s="389"/>
    </row>
    <row r="37" spans="1:152" x14ac:dyDescent="0.25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  <c r="O37" s="389"/>
      <c r="P37" s="389"/>
      <c r="Q37" s="389"/>
      <c r="R37" s="389"/>
      <c r="S37" s="389"/>
      <c r="T37" s="389"/>
      <c r="U37" s="389"/>
      <c r="V37" s="389"/>
      <c r="W37" s="389"/>
      <c r="X37" s="389"/>
      <c r="Y37" s="389"/>
      <c r="Z37" s="389"/>
      <c r="AA37" s="389"/>
      <c r="AB37" s="389"/>
      <c r="AC37" s="389"/>
      <c r="AD37" s="389"/>
      <c r="AE37" s="389"/>
      <c r="AF37" s="389"/>
      <c r="AG37" s="389"/>
      <c r="AH37" s="389"/>
      <c r="AI37" s="389"/>
      <c r="AJ37" s="389"/>
      <c r="AK37" s="389"/>
      <c r="AL37" s="389"/>
      <c r="AM37" s="389"/>
      <c r="AN37" s="389"/>
      <c r="AO37" s="389"/>
      <c r="AP37" s="389"/>
      <c r="AQ37" s="389"/>
      <c r="AR37" s="389"/>
      <c r="AS37" s="389"/>
      <c r="AT37" s="389"/>
      <c r="AU37" s="389"/>
      <c r="AV37" s="389"/>
      <c r="AW37" s="389"/>
      <c r="AX37" s="389"/>
      <c r="AY37" s="389"/>
      <c r="AZ37" s="389"/>
      <c r="BA37" s="389"/>
      <c r="BB37" s="389"/>
      <c r="BC37" s="389"/>
      <c r="BD37" s="389"/>
      <c r="BE37" s="389"/>
      <c r="BF37" s="389"/>
      <c r="BG37" s="389"/>
      <c r="BH37" s="389"/>
      <c r="BI37" s="389"/>
      <c r="BJ37" s="389"/>
      <c r="BK37" s="389"/>
      <c r="BL37" s="389"/>
      <c r="BM37" s="389"/>
      <c r="BN37" s="389"/>
      <c r="BO37" s="389"/>
      <c r="BP37" s="389"/>
      <c r="BQ37" s="389"/>
      <c r="BR37" s="389"/>
      <c r="BS37" s="389"/>
      <c r="BT37" s="389"/>
      <c r="BU37" s="389"/>
      <c r="BV37" s="389"/>
      <c r="BW37" s="389"/>
      <c r="BX37" s="389"/>
      <c r="BY37" s="389"/>
      <c r="BZ37" s="389"/>
      <c r="CA37" s="389"/>
      <c r="CB37" s="389"/>
      <c r="CC37" s="389"/>
      <c r="CD37" s="389"/>
      <c r="CE37" s="389"/>
      <c r="CF37" s="389"/>
      <c r="CG37" s="389"/>
      <c r="CH37" s="389"/>
      <c r="CI37" s="389"/>
      <c r="CJ37" s="389"/>
      <c r="CK37" s="389"/>
      <c r="CL37" s="389"/>
      <c r="CM37" s="389"/>
      <c r="CN37" s="389"/>
      <c r="CO37" s="389"/>
      <c r="CP37" s="389"/>
      <c r="CQ37" s="389"/>
      <c r="CR37" s="389"/>
      <c r="CS37" s="389"/>
      <c r="CT37" s="389"/>
      <c r="CU37" s="389"/>
      <c r="CV37" s="389"/>
      <c r="CW37" s="389"/>
      <c r="CX37" s="389"/>
      <c r="CY37" s="389"/>
      <c r="CZ37" s="389"/>
      <c r="DA37" s="389"/>
      <c r="DB37" s="389"/>
      <c r="DC37" s="389"/>
      <c r="DD37" s="389"/>
      <c r="DE37" s="389"/>
      <c r="DF37" s="389"/>
      <c r="DG37" s="389"/>
      <c r="DH37" s="389"/>
      <c r="DI37" s="389"/>
      <c r="DJ37" s="389"/>
      <c r="DK37" s="389"/>
      <c r="DL37" s="389"/>
      <c r="DM37" s="389"/>
      <c r="DN37" s="389"/>
      <c r="DO37" s="389"/>
      <c r="DP37" s="389"/>
      <c r="DQ37" s="389"/>
      <c r="DR37" s="389"/>
      <c r="DS37" s="389"/>
      <c r="DT37" s="389"/>
      <c r="DU37" s="389"/>
      <c r="DV37" s="389"/>
      <c r="DW37" s="389"/>
      <c r="DX37" s="389"/>
      <c r="DY37" s="389"/>
      <c r="DZ37" s="389"/>
      <c r="EA37" s="389"/>
      <c r="EB37" s="389"/>
      <c r="EC37" s="389"/>
      <c r="ED37" s="389"/>
      <c r="EE37" s="389"/>
      <c r="EF37" s="389"/>
      <c r="EG37" s="389"/>
      <c r="EH37" s="389"/>
      <c r="EI37" s="389"/>
      <c r="EJ37" s="389"/>
      <c r="EK37" s="389"/>
      <c r="EL37" s="389"/>
      <c r="EM37" s="389"/>
      <c r="EN37" s="389"/>
      <c r="EO37" s="389"/>
      <c r="EP37" s="389"/>
      <c r="EQ37" s="389"/>
      <c r="ER37" s="389"/>
      <c r="ES37" s="389"/>
      <c r="ET37" s="389"/>
      <c r="EU37" s="389"/>
      <c r="EV37" s="389"/>
    </row>
    <row r="38" spans="1:152" x14ac:dyDescent="0.25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89"/>
      <c r="AA38" s="389"/>
      <c r="AB38" s="389"/>
      <c r="AC38" s="389"/>
      <c r="AD38" s="389"/>
      <c r="AE38" s="389"/>
      <c r="AF38" s="389"/>
      <c r="AG38" s="389"/>
      <c r="AH38" s="389"/>
      <c r="AI38" s="389"/>
      <c r="AJ38" s="389"/>
      <c r="AK38" s="389"/>
      <c r="AL38" s="389"/>
      <c r="AM38" s="389"/>
      <c r="AN38" s="389"/>
      <c r="AO38" s="389"/>
      <c r="AP38" s="389"/>
      <c r="AQ38" s="389"/>
      <c r="AR38" s="389"/>
      <c r="AS38" s="389"/>
      <c r="AT38" s="389"/>
      <c r="AU38" s="389"/>
      <c r="AV38" s="389"/>
      <c r="AW38" s="389"/>
      <c r="AX38" s="389"/>
      <c r="AY38" s="389"/>
      <c r="AZ38" s="389"/>
      <c r="BA38" s="389"/>
      <c r="BB38" s="389"/>
      <c r="BC38" s="389"/>
      <c r="BD38" s="389"/>
      <c r="BE38" s="389"/>
      <c r="BF38" s="389"/>
      <c r="BG38" s="389"/>
      <c r="BH38" s="389"/>
      <c r="BI38" s="389"/>
      <c r="BJ38" s="389"/>
      <c r="BK38" s="389"/>
      <c r="BL38" s="389"/>
      <c r="BM38" s="389"/>
      <c r="BN38" s="389"/>
      <c r="BO38" s="389"/>
      <c r="BP38" s="389"/>
      <c r="BQ38" s="389"/>
      <c r="BR38" s="389"/>
      <c r="BS38" s="389"/>
      <c r="BT38" s="389"/>
      <c r="BU38" s="389"/>
      <c r="BV38" s="389"/>
      <c r="BW38" s="389"/>
      <c r="BX38" s="389"/>
      <c r="BY38" s="389"/>
      <c r="BZ38" s="389"/>
      <c r="CA38" s="389"/>
      <c r="CB38" s="389"/>
      <c r="CC38" s="389"/>
      <c r="CD38" s="389"/>
      <c r="CE38" s="389"/>
      <c r="CF38" s="389"/>
      <c r="CG38" s="389"/>
      <c r="CH38" s="389"/>
      <c r="CI38" s="389"/>
      <c r="CJ38" s="389"/>
      <c r="CK38" s="389"/>
      <c r="CL38" s="389"/>
      <c r="CM38" s="389"/>
      <c r="CN38" s="389"/>
      <c r="CO38" s="389"/>
      <c r="CP38" s="389"/>
      <c r="CQ38" s="389"/>
      <c r="CR38" s="389"/>
      <c r="CS38" s="389"/>
      <c r="CT38" s="389"/>
      <c r="CU38" s="389"/>
      <c r="CV38" s="389"/>
      <c r="CW38" s="389"/>
      <c r="CX38" s="389"/>
      <c r="CY38" s="389"/>
      <c r="CZ38" s="389"/>
      <c r="DA38" s="389"/>
      <c r="DB38" s="389"/>
      <c r="DC38" s="389"/>
      <c r="DD38" s="389"/>
      <c r="DE38" s="389"/>
      <c r="DF38" s="389"/>
      <c r="DG38" s="389"/>
      <c r="DH38" s="389"/>
      <c r="DI38" s="389"/>
      <c r="DJ38" s="389"/>
      <c r="DK38" s="389"/>
      <c r="DL38" s="389"/>
      <c r="DM38" s="389"/>
      <c r="DN38" s="389"/>
      <c r="DO38" s="389"/>
      <c r="DP38" s="389"/>
      <c r="DQ38" s="389"/>
      <c r="DR38" s="389"/>
      <c r="DS38" s="389"/>
      <c r="DT38" s="389"/>
      <c r="DU38" s="389"/>
      <c r="DV38" s="389"/>
      <c r="DW38" s="389"/>
      <c r="DX38" s="389"/>
      <c r="DY38" s="389"/>
      <c r="DZ38" s="389"/>
      <c r="EA38" s="389"/>
      <c r="EB38" s="389"/>
      <c r="EC38" s="389"/>
      <c r="ED38" s="389"/>
      <c r="EE38" s="389"/>
      <c r="EF38" s="389"/>
      <c r="EG38" s="389"/>
      <c r="EH38" s="389"/>
      <c r="EI38" s="389"/>
      <c r="EJ38" s="389"/>
      <c r="EK38" s="389"/>
      <c r="EL38" s="389"/>
      <c r="EM38" s="389"/>
      <c r="EN38" s="389"/>
      <c r="EO38" s="389"/>
      <c r="EP38" s="389"/>
      <c r="EQ38" s="389"/>
      <c r="ER38" s="389"/>
      <c r="ES38" s="389"/>
      <c r="ET38" s="389"/>
      <c r="EU38" s="389"/>
      <c r="EV38" s="389"/>
    </row>
    <row r="39" spans="1:152" x14ac:dyDescent="0.25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89"/>
      <c r="O39" s="389"/>
      <c r="P39" s="389"/>
      <c r="Q39" s="389"/>
      <c r="R39" s="389"/>
      <c r="S39" s="389"/>
      <c r="T39" s="389"/>
      <c r="U39" s="389"/>
      <c r="V39" s="389"/>
      <c r="W39" s="389"/>
      <c r="X39" s="389"/>
      <c r="Y39" s="389"/>
      <c r="Z39" s="389"/>
      <c r="AA39" s="389"/>
      <c r="AB39" s="389"/>
      <c r="AC39" s="389"/>
      <c r="AD39" s="389"/>
      <c r="AE39" s="389"/>
      <c r="AF39" s="389"/>
      <c r="AG39" s="389"/>
      <c r="AH39" s="389"/>
      <c r="AI39" s="389"/>
      <c r="AJ39" s="389"/>
      <c r="AK39" s="389"/>
      <c r="AL39" s="389"/>
      <c r="AM39" s="389"/>
      <c r="AN39" s="389"/>
      <c r="AO39" s="389"/>
      <c r="AP39" s="389"/>
      <c r="AQ39" s="389"/>
      <c r="AR39" s="389"/>
      <c r="AS39" s="389"/>
      <c r="AT39" s="389"/>
      <c r="AU39" s="389"/>
      <c r="AV39" s="389"/>
      <c r="AW39" s="389"/>
      <c r="AX39" s="389"/>
      <c r="AY39" s="389"/>
      <c r="AZ39" s="389"/>
      <c r="BA39" s="389"/>
      <c r="BB39" s="389"/>
      <c r="BC39" s="389"/>
      <c r="BD39" s="389"/>
      <c r="BE39" s="389"/>
      <c r="BF39" s="389"/>
      <c r="BG39" s="389"/>
      <c r="BH39" s="389"/>
      <c r="BI39" s="389"/>
      <c r="BJ39" s="389"/>
      <c r="BK39" s="389"/>
      <c r="BL39" s="389"/>
      <c r="BM39" s="389"/>
      <c r="BN39" s="389"/>
      <c r="BO39" s="389"/>
      <c r="BP39" s="389"/>
      <c r="BQ39" s="389"/>
      <c r="BR39" s="389"/>
      <c r="BS39" s="389"/>
      <c r="BT39" s="389"/>
      <c r="BU39" s="389"/>
      <c r="BV39" s="389"/>
      <c r="BW39" s="389"/>
      <c r="BX39" s="389"/>
      <c r="BY39" s="389"/>
      <c r="BZ39" s="389"/>
      <c r="CA39" s="389"/>
      <c r="CB39" s="389"/>
      <c r="CC39" s="389"/>
      <c r="CD39" s="389"/>
      <c r="CE39" s="389"/>
      <c r="CF39" s="389"/>
      <c r="CG39" s="389"/>
      <c r="CH39" s="389"/>
      <c r="CI39" s="389"/>
      <c r="CJ39" s="389"/>
      <c r="CK39" s="389"/>
      <c r="CL39" s="389"/>
      <c r="CM39" s="389"/>
      <c r="CN39" s="389"/>
      <c r="CO39" s="389"/>
      <c r="CP39" s="389"/>
      <c r="CQ39" s="389"/>
      <c r="CR39" s="389"/>
      <c r="CS39" s="389"/>
      <c r="CT39" s="389"/>
      <c r="CU39" s="389"/>
      <c r="CV39" s="389"/>
      <c r="CW39" s="389"/>
      <c r="CX39" s="389"/>
      <c r="CY39" s="389"/>
      <c r="CZ39" s="389"/>
      <c r="DA39" s="389"/>
      <c r="DB39" s="389"/>
      <c r="DC39" s="389"/>
      <c r="DD39" s="389"/>
      <c r="DE39" s="389"/>
      <c r="DF39" s="389"/>
      <c r="DG39" s="389"/>
      <c r="DH39" s="389"/>
      <c r="DI39" s="389"/>
      <c r="DJ39" s="389"/>
      <c r="DK39" s="389"/>
      <c r="DL39" s="389"/>
      <c r="DM39" s="389"/>
      <c r="DN39" s="389"/>
      <c r="DO39" s="389"/>
      <c r="DP39" s="389"/>
      <c r="DQ39" s="389"/>
      <c r="DR39" s="389"/>
      <c r="DS39" s="389"/>
      <c r="DT39" s="389"/>
      <c r="DU39" s="389"/>
      <c r="DV39" s="389"/>
      <c r="DW39" s="389"/>
      <c r="DX39" s="389"/>
      <c r="DY39" s="389"/>
      <c r="DZ39" s="389"/>
      <c r="EA39" s="389"/>
      <c r="EB39" s="389"/>
      <c r="EC39" s="389"/>
      <c r="ED39" s="389"/>
      <c r="EE39" s="389"/>
      <c r="EF39" s="389"/>
      <c r="EG39" s="389"/>
      <c r="EH39" s="389"/>
      <c r="EI39" s="389"/>
      <c r="EJ39" s="389"/>
      <c r="EK39" s="389"/>
      <c r="EL39" s="389"/>
      <c r="EM39" s="389"/>
      <c r="EN39" s="389"/>
      <c r="EO39" s="389"/>
      <c r="EP39" s="389"/>
      <c r="EQ39" s="389"/>
      <c r="ER39" s="389"/>
      <c r="ES39" s="389"/>
      <c r="ET39" s="389"/>
      <c r="EU39" s="389"/>
      <c r="EV39" s="389"/>
    </row>
    <row r="40" spans="1:152" x14ac:dyDescent="0.25">
      <c r="A40" s="389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  <c r="X40" s="389"/>
      <c r="Y40" s="389"/>
      <c r="Z40" s="389"/>
      <c r="AA40" s="389"/>
      <c r="AB40" s="389"/>
      <c r="AC40" s="389"/>
      <c r="AD40" s="389"/>
      <c r="AE40" s="389"/>
      <c r="AF40" s="389"/>
      <c r="AG40" s="389"/>
      <c r="AH40" s="389"/>
      <c r="AI40" s="389"/>
      <c r="AJ40" s="389"/>
      <c r="AK40" s="389"/>
      <c r="AL40" s="389"/>
      <c r="AM40" s="389"/>
      <c r="AN40" s="389"/>
      <c r="AO40" s="389"/>
      <c r="AP40" s="389"/>
      <c r="AQ40" s="389"/>
      <c r="AR40" s="389"/>
      <c r="AS40" s="389"/>
      <c r="AT40" s="389"/>
      <c r="AU40" s="389"/>
      <c r="AV40" s="389"/>
      <c r="AW40" s="389"/>
      <c r="AX40" s="389"/>
      <c r="AY40" s="389"/>
      <c r="AZ40" s="389"/>
      <c r="BA40" s="389"/>
      <c r="BB40" s="389"/>
      <c r="BC40" s="389"/>
      <c r="BD40" s="389"/>
      <c r="BE40" s="389"/>
      <c r="BF40" s="389"/>
      <c r="BG40" s="389"/>
      <c r="BH40" s="389"/>
      <c r="BI40" s="389"/>
      <c r="BJ40" s="389"/>
      <c r="BK40" s="389"/>
      <c r="BL40" s="389"/>
      <c r="BM40" s="389"/>
      <c r="BN40" s="389"/>
      <c r="BO40" s="389"/>
      <c r="BP40" s="389"/>
      <c r="BQ40" s="389"/>
      <c r="BR40" s="389"/>
      <c r="BS40" s="389"/>
      <c r="BT40" s="389"/>
      <c r="BU40" s="389"/>
      <c r="BV40" s="389"/>
      <c r="BW40" s="389"/>
      <c r="BX40" s="389"/>
      <c r="BY40" s="389"/>
      <c r="BZ40" s="389"/>
      <c r="CA40" s="389"/>
      <c r="CB40" s="389"/>
      <c r="CC40" s="389"/>
      <c r="CD40" s="389"/>
      <c r="CE40" s="389"/>
      <c r="CF40" s="389"/>
      <c r="CG40" s="389"/>
      <c r="CH40" s="389"/>
      <c r="CI40" s="389"/>
      <c r="CJ40" s="389"/>
      <c r="CK40" s="389"/>
      <c r="CL40" s="389"/>
      <c r="CM40" s="389"/>
      <c r="CN40" s="389"/>
      <c r="CO40" s="389"/>
      <c r="CP40" s="389"/>
      <c r="CQ40" s="389"/>
      <c r="CR40" s="389"/>
      <c r="CS40" s="389"/>
      <c r="CT40" s="389"/>
      <c r="CU40" s="389"/>
      <c r="CV40" s="389"/>
      <c r="CW40" s="389"/>
      <c r="CX40" s="389"/>
      <c r="CY40" s="389"/>
      <c r="CZ40" s="389"/>
      <c r="DA40" s="389"/>
      <c r="DB40" s="389"/>
      <c r="DC40" s="389"/>
      <c r="DD40" s="389"/>
      <c r="DE40" s="389"/>
      <c r="DF40" s="389"/>
      <c r="DG40" s="389"/>
      <c r="DH40" s="389"/>
      <c r="DI40" s="389"/>
      <c r="DJ40" s="389"/>
      <c r="DK40" s="389"/>
      <c r="DL40" s="389"/>
      <c r="DM40" s="389"/>
      <c r="DN40" s="389"/>
      <c r="DO40" s="389"/>
      <c r="DP40" s="389"/>
      <c r="DQ40" s="389"/>
      <c r="DR40" s="389"/>
      <c r="DS40" s="389"/>
      <c r="DT40" s="389"/>
      <c r="DU40" s="389"/>
      <c r="DV40" s="389"/>
      <c r="DW40" s="389"/>
      <c r="DX40" s="389"/>
      <c r="DY40" s="389"/>
      <c r="DZ40" s="389"/>
      <c r="EA40" s="389"/>
      <c r="EB40" s="389"/>
      <c r="EC40" s="389"/>
      <c r="ED40" s="389"/>
      <c r="EE40" s="389"/>
      <c r="EF40" s="389"/>
      <c r="EG40" s="389"/>
      <c r="EH40" s="389"/>
      <c r="EI40" s="389"/>
      <c r="EJ40" s="389"/>
      <c r="EK40" s="389"/>
      <c r="EL40" s="389"/>
      <c r="EM40" s="389"/>
      <c r="EN40" s="389"/>
      <c r="EO40" s="389"/>
      <c r="EP40" s="389"/>
      <c r="EQ40" s="389"/>
      <c r="ER40" s="389"/>
      <c r="ES40" s="389"/>
      <c r="ET40" s="389"/>
      <c r="EU40" s="389"/>
      <c r="EV40" s="389"/>
    </row>
    <row r="41" spans="1:152" x14ac:dyDescent="0.25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89"/>
      <c r="O41" s="389"/>
      <c r="P41" s="389"/>
      <c r="Q41" s="389"/>
      <c r="R41" s="389"/>
      <c r="S41" s="389"/>
      <c r="T41" s="389"/>
      <c r="U41" s="389"/>
      <c r="V41" s="389"/>
      <c r="W41" s="389"/>
      <c r="X41" s="389"/>
      <c r="Y41" s="389"/>
      <c r="Z41" s="389"/>
      <c r="AA41" s="389"/>
      <c r="AB41" s="389"/>
      <c r="AC41" s="389"/>
      <c r="AD41" s="389"/>
      <c r="AE41" s="389"/>
      <c r="AF41" s="389"/>
      <c r="AG41" s="389"/>
      <c r="AH41" s="389"/>
      <c r="AI41" s="389"/>
      <c r="AJ41" s="389"/>
      <c r="AK41" s="389"/>
      <c r="AL41" s="389"/>
      <c r="AM41" s="389"/>
      <c r="AN41" s="389"/>
      <c r="AO41" s="389"/>
      <c r="AP41" s="389"/>
      <c r="AQ41" s="389"/>
      <c r="AR41" s="389"/>
      <c r="AS41" s="389"/>
      <c r="AT41" s="389"/>
      <c r="AU41" s="389"/>
      <c r="AV41" s="389"/>
      <c r="AW41" s="389"/>
      <c r="AX41" s="389"/>
      <c r="AY41" s="389"/>
      <c r="AZ41" s="389"/>
      <c r="BA41" s="389"/>
      <c r="BB41" s="389"/>
      <c r="BC41" s="389"/>
      <c r="BD41" s="389"/>
      <c r="BE41" s="389"/>
      <c r="BF41" s="389"/>
      <c r="BG41" s="389"/>
      <c r="BH41" s="389"/>
      <c r="BI41" s="389"/>
      <c r="BJ41" s="389"/>
      <c r="BK41" s="389"/>
      <c r="BL41" s="389"/>
      <c r="BM41" s="389"/>
      <c r="BN41" s="389"/>
      <c r="BO41" s="389"/>
      <c r="BP41" s="389"/>
      <c r="BQ41" s="389"/>
      <c r="BR41" s="389"/>
      <c r="BS41" s="389"/>
      <c r="BT41" s="389"/>
      <c r="BU41" s="389"/>
      <c r="BV41" s="389"/>
      <c r="BW41" s="389"/>
      <c r="BX41" s="389"/>
      <c r="BY41" s="389"/>
      <c r="BZ41" s="389"/>
      <c r="CA41" s="389"/>
      <c r="CB41" s="389"/>
      <c r="CC41" s="389"/>
      <c r="CD41" s="389"/>
      <c r="CE41" s="389"/>
      <c r="CF41" s="389"/>
      <c r="CG41" s="389"/>
      <c r="CH41" s="389"/>
      <c r="CI41" s="389"/>
      <c r="CJ41" s="389"/>
      <c r="CK41" s="389"/>
      <c r="CL41" s="389"/>
      <c r="CM41" s="389"/>
      <c r="CN41" s="389"/>
      <c r="CO41" s="389"/>
      <c r="CP41" s="389"/>
      <c r="CQ41" s="389"/>
      <c r="CR41" s="389"/>
      <c r="CS41" s="389"/>
      <c r="CT41" s="389"/>
      <c r="CU41" s="389"/>
      <c r="CV41" s="389"/>
      <c r="CW41" s="389"/>
      <c r="CX41" s="389"/>
      <c r="CY41" s="389"/>
      <c r="CZ41" s="389"/>
      <c r="DA41" s="389"/>
      <c r="DB41" s="389"/>
      <c r="DC41" s="389"/>
      <c r="DD41" s="389"/>
      <c r="DE41" s="389"/>
      <c r="DF41" s="389"/>
      <c r="DG41" s="389"/>
      <c r="DH41" s="389"/>
      <c r="DI41" s="389"/>
      <c r="DJ41" s="389"/>
      <c r="DK41" s="389"/>
      <c r="DL41" s="389"/>
      <c r="DM41" s="389"/>
      <c r="DN41" s="389"/>
      <c r="DO41" s="389"/>
      <c r="DP41" s="389"/>
      <c r="DQ41" s="389"/>
      <c r="DR41" s="389"/>
      <c r="DS41" s="389"/>
      <c r="DT41" s="389"/>
      <c r="DU41" s="389"/>
      <c r="DV41" s="389"/>
      <c r="DW41" s="389"/>
      <c r="DX41" s="389"/>
      <c r="DY41" s="389"/>
      <c r="DZ41" s="389"/>
      <c r="EA41" s="389"/>
      <c r="EB41" s="389"/>
      <c r="EC41" s="389"/>
      <c r="ED41" s="389"/>
      <c r="EE41" s="389"/>
      <c r="EF41" s="389"/>
      <c r="EG41" s="389"/>
      <c r="EH41" s="389"/>
      <c r="EI41" s="389"/>
      <c r="EJ41" s="389"/>
      <c r="EK41" s="389"/>
      <c r="EL41" s="389"/>
      <c r="EM41" s="389"/>
      <c r="EN41" s="389"/>
      <c r="EO41" s="389"/>
      <c r="EP41" s="389"/>
      <c r="EQ41" s="389"/>
      <c r="ER41" s="389"/>
      <c r="ES41" s="389"/>
      <c r="ET41" s="389"/>
      <c r="EU41" s="389"/>
      <c r="EV41" s="389"/>
    </row>
  </sheetData>
  <mergeCells count="20">
    <mergeCell ref="F1:BN1"/>
    <mergeCell ref="BB2:BH3"/>
    <mergeCell ref="AA2:AU2"/>
    <mergeCell ref="AV4:BA4"/>
    <mergeCell ref="BB4:BH4"/>
    <mergeCell ref="T3:Z3"/>
    <mergeCell ref="D1:E3"/>
    <mergeCell ref="AV2:BA3"/>
    <mergeCell ref="BU3:BZ3"/>
    <mergeCell ref="AO3:AU3"/>
    <mergeCell ref="CA3:CF3"/>
    <mergeCell ref="F3:L3"/>
    <mergeCell ref="M3:S3"/>
    <mergeCell ref="AH3:AN3"/>
    <mergeCell ref="BO1:CL2"/>
    <mergeCell ref="CG3:CL3"/>
    <mergeCell ref="BO3:BT3"/>
    <mergeCell ref="AA3:AG3"/>
    <mergeCell ref="F2:Z2"/>
    <mergeCell ref="BI2:BN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94"/>
  <sheetViews>
    <sheetView workbookViewId="0">
      <selection activeCell="I4" sqref="I4"/>
    </sheetView>
  </sheetViews>
  <sheetFormatPr defaultRowHeight="15" x14ac:dyDescent="0.25"/>
  <cols>
    <col min="1" max="1" width="34.5703125" customWidth="1"/>
    <col min="2" max="2" width="11.85546875" style="6" bestFit="1" customWidth="1"/>
    <col min="3" max="3" width="8.85546875" bestFit="1" customWidth="1"/>
    <col min="4" max="4" width="13.28515625" customWidth="1"/>
    <col min="5" max="5" width="13.140625" customWidth="1"/>
    <col min="6" max="6" width="13.140625" style="6" customWidth="1"/>
    <col min="9" max="9" width="11.7109375" customWidth="1"/>
    <col min="10" max="10" width="11" customWidth="1"/>
    <col min="11" max="11" width="10.85546875" customWidth="1"/>
    <col min="12" max="12" width="12.85546875" customWidth="1"/>
    <col min="17" max="17" width="9.85546875" bestFit="1" customWidth="1"/>
    <col min="18" max="18" width="11.85546875" bestFit="1" customWidth="1"/>
    <col min="19" max="19" width="7.28515625" style="6" bestFit="1" customWidth="1"/>
    <col min="20" max="20" width="5" bestFit="1" customWidth="1"/>
    <col min="24" max="24" width="9.85546875" bestFit="1" customWidth="1"/>
    <col min="25" max="25" width="11.85546875" bestFit="1" customWidth="1"/>
    <col min="26" max="26" width="7.28515625" style="6" bestFit="1" customWidth="1"/>
    <col min="27" max="27" width="5" bestFit="1" customWidth="1"/>
    <col min="28" max="28" width="7.140625" bestFit="1" customWidth="1"/>
    <col min="31" max="31" width="13.28515625" customWidth="1"/>
    <col min="32" max="32" width="13.5703125" customWidth="1"/>
    <col min="38" max="38" width="12.7109375" customWidth="1"/>
    <col min="39" max="39" width="11.7109375" customWidth="1"/>
    <col min="45" max="45" width="9.85546875" bestFit="1" customWidth="1"/>
    <col min="46" max="46" width="11.85546875" bestFit="1" customWidth="1"/>
    <col min="47" max="47" width="5" bestFit="1" customWidth="1"/>
    <col min="48" max="48" width="7.140625" bestFit="1" customWidth="1"/>
    <col min="49" max="49" width="4.7109375" bestFit="1" customWidth="1"/>
    <col min="52" max="52" width="10.5703125" customWidth="1"/>
    <col min="53" max="53" width="12.42578125" customWidth="1"/>
    <col min="59" max="59" width="10.7109375" customWidth="1"/>
    <col min="60" max="60" width="12.28515625" customWidth="1"/>
  </cols>
  <sheetData>
    <row r="1" spans="1:160" x14ac:dyDescent="0.25">
      <c r="A1" s="207"/>
      <c r="B1" s="207"/>
      <c r="C1" s="387"/>
      <c r="D1" s="44" t="s">
        <v>272</v>
      </c>
      <c r="E1" s="430"/>
      <c r="F1" s="430"/>
      <c r="G1" s="430"/>
      <c r="H1" s="430"/>
      <c r="I1" s="430"/>
      <c r="J1" s="45"/>
      <c r="K1" s="44" t="s">
        <v>273</v>
      </c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1"/>
      <c r="AS1" s="221"/>
      <c r="AT1" s="221"/>
      <c r="AU1" s="221"/>
      <c r="AV1" s="221"/>
      <c r="AW1" s="221"/>
      <c r="AX1" s="221"/>
      <c r="AY1" s="221"/>
      <c r="AZ1" s="221"/>
      <c r="BA1" s="221"/>
      <c r="BB1" s="221"/>
      <c r="BC1" s="221"/>
      <c r="BD1" s="221"/>
      <c r="BE1" s="221"/>
      <c r="BF1" s="221"/>
      <c r="BG1" s="221"/>
      <c r="BH1" s="221"/>
      <c r="BI1" s="221"/>
      <c r="BJ1" s="221"/>
      <c r="BK1" s="430"/>
      <c r="BL1" s="430"/>
      <c r="BM1" s="430"/>
      <c r="BN1" s="430"/>
      <c r="BO1" s="430"/>
      <c r="BP1" s="430"/>
      <c r="BQ1" s="430"/>
      <c r="BR1" s="430"/>
      <c r="BS1" s="430"/>
      <c r="BT1" s="45"/>
      <c r="BU1" s="44" t="s">
        <v>235</v>
      </c>
      <c r="BV1" s="221"/>
      <c r="BW1" s="221"/>
      <c r="BX1" s="221"/>
      <c r="BY1" s="221"/>
      <c r="BZ1" s="221"/>
      <c r="CA1" s="221"/>
      <c r="CB1" s="221"/>
      <c r="CC1" s="221"/>
      <c r="CD1" s="221"/>
      <c r="CE1" s="221"/>
      <c r="CF1" s="221"/>
      <c r="CG1" s="221"/>
      <c r="CH1" s="221"/>
      <c r="CI1" s="221"/>
      <c r="CJ1" s="221"/>
      <c r="CK1" s="221"/>
      <c r="CL1" s="221"/>
      <c r="CM1" s="452"/>
      <c r="CN1" s="452"/>
      <c r="CO1" s="452"/>
      <c r="CP1" s="452"/>
      <c r="CQ1" s="452"/>
      <c r="CR1" s="232"/>
      <c r="CS1" s="453"/>
      <c r="CT1" s="453"/>
      <c r="CU1" s="453"/>
      <c r="CV1" s="453"/>
      <c r="CW1" s="453"/>
      <c r="CX1" s="453"/>
      <c r="CY1" s="453"/>
      <c r="CZ1" s="453"/>
      <c r="DA1" s="453"/>
      <c r="DB1" s="453"/>
      <c r="DC1" s="453"/>
      <c r="DD1" s="453"/>
      <c r="DE1" s="453"/>
      <c r="DF1" s="453"/>
      <c r="DG1" s="453"/>
      <c r="DH1" s="453"/>
      <c r="DI1" s="453"/>
      <c r="DJ1" s="453"/>
      <c r="DK1" s="453"/>
      <c r="DL1" s="453"/>
      <c r="DM1" s="453"/>
      <c r="DN1" s="453"/>
      <c r="DO1" s="453"/>
      <c r="DP1" s="453"/>
      <c r="DQ1" s="453"/>
      <c r="DR1" s="453"/>
      <c r="DS1" s="453"/>
      <c r="DT1" s="453"/>
      <c r="DU1" s="453"/>
      <c r="DV1" s="453"/>
      <c r="DW1" s="453"/>
      <c r="DX1" s="453"/>
      <c r="DY1" s="453"/>
      <c r="DZ1" s="453"/>
      <c r="EA1" s="453"/>
      <c r="EB1" s="453"/>
      <c r="EC1" s="453"/>
      <c r="ED1" s="453"/>
      <c r="EE1" s="453"/>
      <c r="EF1" s="453"/>
      <c r="EG1" s="453"/>
      <c r="EH1" s="453"/>
      <c r="EI1" s="453"/>
      <c r="EJ1" s="453"/>
      <c r="EK1" s="453"/>
      <c r="EL1" s="453"/>
      <c r="EM1" s="453"/>
      <c r="EN1" s="453"/>
      <c r="EO1" s="453"/>
      <c r="EP1" s="453"/>
      <c r="EQ1" s="453"/>
      <c r="ER1" s="453"/>
      <c r="ES1" s="453"/>
      <c r="ET1" s="453"/>
      <c r="EU1" s="453"/>
      <c r="EV1" s="453"/>
      <c r="EW1" s="453"/>
      <c r="EX1" s="453"/>
      <c r="EY1" s="453"/>
      <c r="EZ1" s="453"/>
      <c r="FA1" s="453"/>
      <c r="FB1" s="453"/>
      <c r="FC1" s="453"/>
      <c r="FD1" s="453"/>
    </row>
    <row r="2" spans="1:160" x14ac:dyDescent="0.25">
      <c r="A2" s="331"/>
      <c r="B2" s="331"/>
      <c r="C2" s="387"/>
      <c r="D2" s="159"/>
      <c r="E2" s="53"/>
      <c r="F2" s="53"/>
      <c r="G2" s="53"/>
      <c r="H2" s="53"/>
      <c r="I2" s="53"/>
      <c r="J2" s="160"/>
      <c r="K2" s="387" t="s">
        <v>236</v>
      </c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134" t="s">
        <v>237</v>
      </c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6"/>
      <c r="AZ2" s="387" t="s">
        <v>274</v>
      </c>
      <c r="BA2" s="387"/>
      <c r="BB2" s="387"/>
      <c r="BC2" s="387"/>
      <c r="BD2" s="387"/>
      <c r="BE2" s="387"/>
      <c r="BF2" s="387"/>
      <c r="BG2" s="44" t="s">
        <v>239</v>
      </c>
      <c r="BH2" s="430"/>
      <c r="BI2" s="430"/>
      <c r="BJ2" s="430"/>
      <c r="BK2" s="430"/>
      <c r="BL2" s="430"/>
      <c r="BM2" s="45"/>
      <c r="BN2" s="44" t="s">
        <v>240</v>
      </c>
      <c r="BO2" s="430"/>
      <c r="BP2" s="430"/>
      <c r="BQ2" s="430"/>
      <c r="BR2" s="430"/>
      <c r="BS2" s="430"/>
      <c r="BT2" s="45"/>
      <c r="BU2" s="47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51"/>
      <c r="CN2" s="451"/>
      <c r="CO2" s="451"/>
      <c r="CP2" s="451"/>
      <c r="CQ2" s="451"/>
      <c r="CR2" s="233"/>
      <c r="CS2" s="455"/>
      <c r="CT2" s="455"/>
      <c r="CU2" s="455"/>
      <c r="CV2" s="455"/>
      <c r="CW2" s="455"/>
      <c r="CX2" s="455"/>
      <c r="CY2" s="455"/>
      <c r="CZ2" s="455"/>
      <c r="DA2" s="455"/>
      <c r="DB2" s="455"/>
      <c r="DC2" s="455"/>
      <c r="DD2" s="455"/>
      <c r="DE2" s="455"/>
      <c r="DF2" s="455"/>
      <c r="DG2" s="455"/>
      <c r="DH2" s="455"/>
      <c r="DI2" s="455"/>
      <c r="DJ2" s="455"/>
      <c r="DK2" s="455"/>
      <c r="DL2" s="455"/>
      <c r="DM2" s="455"/>
      <c r="DN2" s="455"/>
      <c r="DO2" s="455"/>
      <c r="DP2" s="455"/>
      <c r="DQ2" s="455"/>
      <c r="DR2" s="455"/>
      <c r="DS2" s="455"/>
      <c r="DT2" s="455"/>
      <c r="DU2" s="455"/>
      <c r="DV2" s="455"/>
      <c r="DW2" s="455"/>
      <c r="DX2" s="455"/>
      <c r="DY2" s="455"/>
      <c r="DZ2" s="455"/>
      <c r="EA2" s="455"/>
      <c r="EB2" s="455"/>
      <c r="EC2" s="455"/>
      <c r="ED2" s="455"/>
      <c r="EE2" s="455"/>
      <c r="EF2" s="455"/>
      <c r="EG2" s="455"/>
      <c r="EH2" s="455"/>
      <c r="EI2" s="455"/>
      <c r="EJ2" s="455"/>
      <c r="EK2" s="455"/>
      <c r="EL2" s="455"/>
      <c r="EM2" s="455"/>
      <c r="EN2" s="455"/>
      <c r="EO2" s="455"/>
      <c r="EP2" s="455"/>
      <c r="EQ2" s="455"/>
      <c r="ER2" s="455"/>
      <c r="ES2" s="455"/>
      <c r="ET2" s="455"/>
      <c r="EU2" s="455"/>
      <c r="EV2" s="455"/>
      <c r="EW2" s="455"/>
      <c r="EX2" s="455"/>
      <c r="EY2" s="455"/>
      <c r="EZ2" s="455"/>
      <c r="FA2" s="455"/>
      <c r="FB2" s="455"/>
      <c r="FC2" s="455"/>
      <c r="FD2" s="455"/>
    </row>
    <row r="3" spans="1:160" x14ac:dyDescent="0.25">
      <c r="A3" s="331"/>
      <c r="B3" s="331"/>
      <c r="C3" s="387"/>
      <c r="D3" s="267"/>
      <c r="E3" s="431"/>
      <c r="F3" s="431"/>
      <c r="G3" s="431"/>
      <c r="H3" s="431"/>
      <c r="I3" s="431"/>
      <c r="J3" s="231"/>
      <c r="K3" s="387" t="s">
        <v>241</v>
      </c>
      <c r="L3" s="387"/>
      <c r="M3" s="387"/>
      <c r="N3" s="387"/>
      <c r="O3" s="387"/>
      <c r="P3" s="386"/>
      <c r="Q3" s="387" t="s">
        <v>242</v>
      </c>
      <c r="R3" s="387"/>
      <c r="S3" s="387"/>
      <c r="T3" s="387"/>
      <c r="U3" s="387"/>
      <c r="V3" s="387"/>
      <c r="W3" s="386"/>
      <c r="X3" s="387" t="s">
        <v>243</v>
      </c>
      <c r="Y3" s="387"/>
      <c r="Z3" s="387"/>
      <c r="AA3" s="387"/>
      <c r="AB3" s="387"/>
      <c r="AC3" s="387"/>
      <c r="AD3" s="387"/>
      <c r="AE3" s="387" t="s">
        <v>241</v>
      </c>
      <c r="AF3" s="387"/>
      <c r="AG3" s="387"/>
      <c r="AH3" s="387"/>
      <c r="AI3" s="387"/>
      <c r="AJ3" s="387"/>
      <c r="AK3" s="387"/>
      <c r="AL3" s="387" t="s">
        <v>242</v>
      </c>
      <c r="AM3" s="387"/>
      <c r="AN3" s="387"/>
      <c r="AO3" s="387"/>
      <c r="AP3" s="387"/>
      <c r="AQ3" s="387"/>
      <c r="AR3" s="387"/>
      <c r="AS3" s="387" t="s">
        <v>243</v>
      </c>
      <c r="AT3" s="387"/>
      <c r="AU3" s="387"/>
      <c r="AV3" s="387"/>
      <c r="AW3" s="387"/>
      <c r="AX3" s="387"/>
      <c r="AY3" s="387"/>
      <c r="AZ3" s="387"/>
      <c r="BA3" s="387"/>
      <c r="BB3" s="387"/>
      <c r="BC3" s="387"/>
      <c r="BD3" s="387"/>
      <c r="BE3" s="387"/>
      <c r="BF3" s="387"/>
      <c r="BG3" s="267"/>
      <c r="BH3" s="431"/>
      <c r="BI3" s="431"/>
      <c r="BJ3" s="431"/>
      <c r="BK3" s="431"/>
      <c r="BL3" s="431"/>
      <c r="BM3" s="231"/>
      <c r="BN3" s="267"/>
      <c r="BO3" s="431"/>
      <c r="BP3" s="431"/>
      <c r="BQ3" s="431"/>
      <c r="BR3" s="431"/>
      <c r="BS3" s="431"/>
      <c r="BT3" s="231"/>
      <c r="BU3" s="387" t="s">
        <v>275</v>
      </c>
      <c r="BV3" s="387"/>
      <c r="BW3" s="387"/>
      <c r="BX3" s="387"/>
      <c r="BY3" s="387"/>
      <c r="BZ3" s="385"/>
      <c r="CA3" s="387" t="s">
        <v>245</v>
      </c>
      <c r="CB3" s="387"/>
      <c r="CC3" s="387"/>
      <c r="CD3" s="387"/>
      <c r="CE3" s="387"/>
      <c r="CF3" s="385"/>
      <c r="CG3" s="387" t="s">
        <v>246</v>
      </c>
      <c r="CH3" s="387"/>
      <c r="CI3" s="387"/>
      <c r="CJ3" s="387"/>
      <c r="CK3" s="387"/>
      <c r="CL3" s="385"/>
      <c r="CM3" s="387" t="s">
        <v>184</v>
      </c>
      <c r="CN3" s="387"/>
      <c r="CO3" s="387"/>
      <c r="CP3" s="387"/>
      <c r="CQ3" s="387"/>
      <c r="CR3" s="387"/>
      <c r="CS3" s="453"/>
      <c r="CT3" s="453"/>
      <c r="CU3" s="453"/>
      <c r="CV3" s="453"/>
      <c r="CW3" s="453"/>
      <c r="CX3" s="453"/>
      <c r="CY3" s="453"/>
      <c r="CZ3" s="453"/>
      <c r="DA3" s="453"/>
      <c r="DB3" s="453"/>
      <c r="DC3" s="453"/>
      <c r="DD3" s="453"/>
      <c r="DE3" s="453"/>
      <c r="DF3" s="453"/>
      <c r="DG3" s="453"/>
      <c r="DH3" s="453"/>
      <c r="DI3" s="453"/>
      <c r="DJ3" s="453"/>
      <c r="DK3" s="453"/>
      <c r="DL3" s="453"/>
      <c r="DM3" s="453"/>
      <c r="DN3" s="453"/>
      <c r="DO3" s="453"/>
      <c r="DP3" s="453"/>
      <c r="DQ3" s="453"/>
      <c r="DR3" s="453"/>
      <c r="DS3" s="453"/>
      <c r="DT3" s="453"/>
      <c r="DU3" s="453"/>
      <c r="DV3" s="453"/>
      <c r="DW3" s="453"/>
      <c r="DX3" s="453"/>
      <c r="DY3" s="453"/>
      <c r="DZ3" s="453"/>
      <c r="EA3" s="453"/>
      <c r="EB3" s="453"/>
      <c r="EC3" s="453"/>
      <c r="ED3" s="453"/>
      <c r="EE3" s="453"/>
      <c r="EF3" s="453"/>
      <c r="EG3" s="453"/>
      <c r="EH3" s="453"/>
      <c r="EI3" s="453"/>
      <c r="EJ3" s="453"/>
      <c r="EK3" s="453"/>
      <c r="EL3" s="453"/>
      <c r="EM3" s="453"/>
      <c r="EN3" s="453"/>
      <c r="EO3" s="453"/>
      <c r="EP3" s="453"/>
      <c r="EQ3" s="453"/>
      <c r="ER3" s="453"/>
      <c r="ES3" s="453"/>
      <c r="ET3" s="453"/>
      <c r="EU3" s="453"/>
      <c r="EV3" s="453"/>
      <c r="EW3" s="453"/>
      <c r="EX3" s="453"/>
      <c r="EY3" s="453"/>
      <c r="EZ3" s="453"/>
      <c r="FA3" s="453"/>
      <c r="FB3" s="453"/>
      <c r="FC3" s="453"/>
      <c r="FD3" s="453"/>
    </row>
    <row r="4" spans="1:160" ht="21" x14ac:dyDescent="0.25">
      <c r="A4" s="331"/>
      <c r="B4" s="331"/>
      <c r="C4" s="167"/>
      <c r="D4" s="458"/>
      <c r="E4" s="458"/>
      <c r="F4" s="458"/>
      <c r="G4" s="458"/>
      <c r="H4" s="458"/>
      <c r="I4" s="469"/>
      <c r="J4" s="468"/>
      <c r="K4" s="458"/>
      <c r="L4" s="458"/>
      <c r="M4" s="458"/>
      <c r="N4" s="458"/>
      <c r="O4" s="469"/>
      <c r="P4" s="468"/>
      <c r="Q4" s="458"/>
      <c r="R4" s="458"/>
      <c r="S4" s="458"/>
      <c r="T4" s="458"/>
      <c r="U4" s="458"/>
      <c r="V4" s="469"/>
      <c r="W4" s="468"/>
      <c r="X4" s="458"/>
      <c r="Y4" s="458"/>
      <c r="Z4" s="458"/>
      <c r="AA4" s="458"/>
      <c r="AB4" s="458"/>
      <c r="AC4" s="469"/>
      <c r="AD4" s="468"/>
      <c r="AE4" s="458"/>
      <c r="AF4" s="458"/>
      <c r="AG4" s="458"/>
      <c r="AH4" s="458"/>
      <c r="AI4" s="44"/>
      <c r="AJ4" s="45"/>
      <c r="AK4" s="468"/>
      <c r="AL4" s="458"/>
      <c r="AM4" s="458"/>
      <c r="AN4" s="458"/>
      <c r="AO4" s="458"/>
      <c r="AP4" s="44"/>
      <c r="AQ4" s="45"/>
      <c r="AR4" s="468"/>
      <c r="AS4" s="458"/>
      <c r="AT4" s="458"/>
      <c r="AU4" s="458"/>
      <c r="AV4" s="458"/>
      <c r="AW4" s="44"/>
      <c r="AX4" s="45"/>
      <c r="AY4" s="468"/>
      <c r="AZ4" s="458"/>
      <c r="BA4" s="458"/>
      <c r="BB4" s="458"/>
      <c r="BC4" s="458"/>
      <c r="BD4" s="44"/>
      <c r="BE4" s="45"/>
      <c r="BF4" s="468"/>
      <c r="BG4" s="458"/>
      <c r="BH4" s="458"/>
      <c r="BI4" s="458"/>
      <c r="BJ4" s="458"/>
      <c r="BK4" s="44"/>
      <c r="BL4" s="45"/>
      <c r="BM4" s="468"/>
      <c r="BN4" s="458"/>
      <c r="BO4" s="458"/>
      <c r="BP4" s="458"/>
      <c r="BQ4" s="458"/>
      <c r="BR4" s="469"/>
      <c r="BS4" s="470"/>
      <c r="BT4" s="468"/>
      <c r="BU4" s="458" t="s">
        <v>21</v>
      </c>
      <c r="BV4" s="458" t="s">
        <v>22</v>
      </c>
      <c r="BW4" s="458" t="s">
        <v>23</v>
      </c>
      <c r="BX4" s="458" t="s">
        <v>24</v>
      </c>
      <c r="BY4" s="468" t="s">
        <v>95</v>
      </c>
      <c r="BZ4" s="468" t="s">
        <v>96</v>
      </c>
      <c r="CA4" s="458" t="s">
        <v>21</v>
      </c>
      <c r="CB4" s="458" t="s">
        <v>22</v>
      </c>
      <c r="CC4" s="458" t="s">
        <v>23</v>
      </c>
      <c r="CD4" s="458" t="s">
        <v>24</v>
      </c>
      <c r="CE4" s="468" t="s">
        <v>95</v>
      </c>
      <c r="CF4" s="468" t="s">
        <v>96</v>
      </c>
      <c r="CG4" s="458" t="s">
        <v>21</v>
      </c>
      <c r="CH4" s="458" t="s">
        <v>22</v>
      </c>
      <c r="CI4" s="458" t="s">
        <v>23</v>
      </c>
      <c r="CJ4" s="458" t="s">
        <v>24</v>
      </c>
      <c r="CK4" s="468" t="s">
        <v>95</v>
      </c>
      <c r="CL4" s="468" t="s">
        <v>96</v>
      </c>
      <c r="CM4" s="458" t="s">
        <v>21</v>
      </c>
      <c r="CN4" s="458" t="s">
        <v>22</v>
      </c>
      <c r="CO4" s="458" t="s">
        <v>23</v>
      </c>
      <c r="CP4" s="458" t="s">
        <v>24</v>
      </c>
      <c r="CQ4" s="468" t="s">
        <v>95</v>
      </c>
      <c r="CR4" s="468" t="s">
        <v>96</v>
      </c>
      <c r="CS4" s="453"/>
      <c r="CT4" s="453"/>
      <c r="CU4" s="453"/>
      <c r="CV4" s="453"/>
      <c r="CW4" s="453"/>
      <c r="CX4" s="453"/>
      <c r="CY4" s="453"/>
      <c r="CZ4" s="453"/>
      <c r="DA4" s="453"/>
      <c r="DB4" s="453"/>
      <c r="DC4" s="453"/>
      <c r="DD4" s="453"/>
      <c r="DE4" s="453"/>
      <c r="DF4" s="453"/>
      <c r="DG4" s="453"/>
      <c r="DH4" s="453"/>
      <c r="DI4" s="453"/>
      <c r="DJ4" s="453"/>
      <c r="DK4" s="453"/>
      <c r="DL4" s="453"/>
      <c r="DM4" s="453"/>
      <c r="DN4" s="453"/>
      <c r="DO4" s="453"/>
      <c r="DP4" s="453"/>
      <c r="DQ4" s="453"/>
      <c r="DR4" s="453"/>
      <c r="DS4" s="453"/>
      <c r="DT4" s="453"/>
      <c r="DU4" s="453"/>
      <c r="DV4" s="453"/>
      <c r="DW4" s="453"/>
      <c r="DX4" s="453"/>
      <c r="DY4" s="453"/>
      <c r="DZ4" s="453"/>
      <c r="EA4" s="453"/>
      <c r="EB4" s="453"/>
      <c r="EC4" s="453"/>
      <c r="ED4" s="453"/>
      <c r="EE4" s="453"/>
      <c r="EF4" s="453"/>
      <c r="EG4" s="453"/>
      <c r="EH4" s="453"/>
      <c r="EI4" s="453"/>
      <c r="EJ4" s="453"/>
      <c r="EK4" s="453"/>
      <c r="EL4" s="453"/>
      <c r="EM4" s="453"/>
      <c r="EN4" s="453"/>
      <c r="EO4" s="453"/>
      <c r="EP4" s="453"/>
      <c r="EQ4" s="453"/>
      <c r="ER4" s="453"/>
      <c r="ES4" s="453"/>
      <c r="ET4" s="453"/>
      <c r="EU4" s="453"/>
      <c r="EV4" s="453"/>
      <c r="EW4" s="453"/>
      <c r="EX4" s="453"/>
      <c r="EY4" s="453"/>
      <c r="EZ4" s="453"/>
      <c r="FA4" s="453"/>
      <c r="FB4" s="453"/>
      <c r="FC4" s="453"/>
      <c r="FD4" s="453"/>
    </row>
    <row r="5" spans="1:160" ht="21" x14ac:dyDescent="0.25">
      <c r="A5" s="142" t="s">
        <v>180</v>
      </c>
      <c r="B5" s="142" t="s">
        <v>22</v>
      </c>
      <c r="C5" s="143" t="s">
        <v>281</v>
      </c>
      <c r="D5" s="65" t="s">
        <v>21</v>
      </c>
      <c r="E5" s="65" t="s">
        <v>22</v>
      </c>
      <c r="F5" s="65" t="s">
        <v>117</v>
      </c>
      <c r="G5" s="65" t="s">
        <v>23</v>
      </c>
      <c r="H5" s="65" t="s">
        <v>24</v>
      </c>
      <c r="I5" s="55" t="s">
        <v>115</v>
      </c>
      <c r="J5" s="65" t="s">
        <v>96</v>
      </c>
      <c r="K5" s="498" t="s">
        <v>21</v>
      </c>
      <c r="L5" s="498" t="s">
        <v>22</v>
      </c>
      <c r="M5" s="498" t="s">
        <v>117</v>
      </c>
      <c r="N5" s="498" t="s">
        <v>23</v>
      </c>
      <c r="O5" s="498" t="s">
        <v>24</v>
      </c>
      <c r="P5" s="441" t="s">
        <v>269</v>
      </c>
      <c r="Q5" s="435" t="s">
        <v>21</v>
      </c>
      <c r="R5" s="435" t="s">
        <v>22</v>
      </c>
      <c r="S5" s="434" t="s">
        <v>117</v>
      </c>
      <c r="T5" s="435" t="s">
        <v>23</v>
      </c>
      <c r="U5" s="435" t="s">
        <v>24</v>
      </c>
      <c r="V5" s="435" t="s">
        <v>115</v>
      </c>
      <c r="W5" s="435" t="s">
        <v>96</v>
      </c>
      <c r="X5" s="54" t="s">
        <v>21</v>
      </c>
      <c r="Y5" s="54" t="s">
        <v>22</v>
      </c>
      <c r="Z5" s="54" t="s">
        <v>117</v>
      </c>
      <c r="AA5" s="54" t="s">
        <v>23</v>
      </c>
      <c r="AB5" s="54" t="s">
        <v>24</v>
      </c>
      <c r="AC5" s="54" t="s">
        <v>115</v>
      </c>
      <c r="AD5" s="54" t="s">
        <v>96</v>
      </c>
      <c r="AE5" s="54" t="s">
        <v>21</v>
      </c>
      <c r="AF5" s="54" t="s">
        <v>22</v>
      </c>
      <c r="AG5" s="54" t="s">
        <v>23</v>
      </c>
      <c r="AH5" s="54" t="s">
        <v>24</v>
      </c>
      <c r="AI5" s="54" t="s">
        <v>115</v>
      </c>
      <c r="AJ5" s="54" t="s">
        <v>117</v>
      </c>
      <c r="AK5" s="54" t="s">
        <v>96</v>
      </c>
      <c r="AL5" s="54" t="s">
        <v>21</v>
      </c>
      <c r="AM5" s="54" t="s">
        <v>22</v>
      </c>
      <c r="AN5" s="54" t="s">
        <v>23</v>
      </c>
      <c r="AO5" s="54" t="s">
        <v>24</v>
      </c>
      <c r="AP5" s="54" t="s">
        <v>115</v>
      </c>
      <c r="AQ5" s="54" t="s">
        <v>117</v>
      </c>
      <c r="AR5" s="54" t="s">
        <v>96</v>
      </c>
      <c r="AS5" s="54" t="s">
        <v>21</v>
      </c>
      <c r="AT5" s="54" t="s">
        <v>22</v>
      </c>
      <c r="AU5" s="54" t="s">
        <v>23</v>
      </c>
      <c r="AV5" s="54" t="s">
        <v>24</v>
      </c>
      <c r="AW5" s="54" t="s">
        <v>115</v>
      </c>
      <c r="AX5" s="54" t="s">
        <v>117</v>
      </c>
      <c r="AY5" s="54" t="s">
        <v>96</v>
      </c>
      <c r="AZ5" s="54" t="s">
        <v>21</v>
      </c>
      <c r="BA5" s="54" t="s">
        <v>22</v>
      </c>
      <c r="BB5" s="54" t="s">
        <v>23</v>
      </c>
      <c r="BC5" s="54" t="s">
        <v>24</v>
      </c>
      <c r="BD5" s="54" t="s">
        <v>115</v>
      </c>
      <c r="BE5" s="54" t="s">
        <v>117</v>
      </c>
      <c r="BF5" s="54" t="s">
        <v>96</v>
      </c>
      <c r="BG5" s="54" t="s">
        <v>21</v>
      </c>
      <c r="BH5" s="54" t="s">
        <v>22</v>
      </c>
      <c r="BI5" s="54" t="s">
        <v>23</v>
      </c>
      <c r="BJ5" s="54" t="s">
        <v>24</v>
      </c>
      <c r="BK5" s="54" t="s">
        <v>115</v>
      </c>
      <c r="BL5" s="54" t="s">
        <v>117</v>
      </c>
      <c r="BM5" s="54" t="s">
        <v>96</v>
      </c>
      <c r="BN5" s="54" t="s">
        <v>21</v>
      </c>
      <c r="BO5" s="54" t="s">
        <v>22</v>
      </c>
      <c r="BP5" s="54" t="s">
        <v>23</v>
      </c>
      <c r="BQ5" s="54" t="s">
        <v>24</v>
      </c>
      <c r="BR5" s="54" t="s">
        <v>115</v>
      </c>
      <c r="BS5" s="54" t="s">
        <v>117</v>
      </c>
      <c r="BT5" s="54" t="s">
        <v>96</v>
      </c>
      <c r="BU5" s="459"/>
      <c r="BV5" s="459"/>
      <c r="BW5" s="459"/>
      <c r="BX5" s="459"/>
      <c r="BY5" s="467"/>
      <c r="BZ5" s="467"/>
      <c r="CA5" s="459"/>
      <c r="CB5" s="459"/>
      <c r="CC5" s="459"/>
      <c r="CD5" s="459"/>
      <c r="CE5" s="467"/>
      <c r="CF5" s="467"/>
      <c r="CG5" s="459"/>
      <c r="CH5" s="459"/>
      <c r="CI5" s="459"/>
      <c r="CJ5" s="459"/>
      <c r="CK5" s="467"/>
      <c r="CL5" s="467"/>
      <c r="CM5" s="459"/>
      <c r="CN5" s="459"/>
      <c r="CO5" s="459"/>
      <c r="CP5" s="459"/>
      <c r="CQ5" s="467"/>
      <c r="CR5" s="467"/>
      <c r="CS5" s="453"/>
      <c r="CT5" s="453"/>
      <c r="CU5" s="453"/>
      <c r="CV5" s="453"/>
      <c r="CW5" s="453"/>
      <c r="CX5" s="453"/>
      <c r="CY5" s="453"/>
      <c r="CZ5" s="453"/>
      <c r="DA5" s="453"/>
      <c r="DB5" s="453"/>
      <c r="DC5" s="453"/>
      <c r="DD5" s="453"/>
      <c r="DE5" s="453"/>
      <c r="DF5" s="453"/>
      <c r="DG5" s="453"/>
      <c r="DH5" s="453"/>
      <c r="DI5" s="453"/>
      <c r="DJ5" s="453"/>
      <c r="DK5" s="453"/>
      <c r="DL5" s="453"/>
      <c r="DM5" s="453"/>
      <c r="DN5" s="453"/>
      <c r="DO5" s="453"/>
      <c r="DP5" s="453"/>
      <c r="DQ5" s="453"/>
      <c r="DR5" s="453"/>
      <c r="DS5" s="453"/>
      <c r="DT5" s="453"/>
      <c r="DU5" s="453"/>
      <c r="DV5" s="453"/>
      <c r="DW5" s="453"/>
      <c r="DX5" s="453"/>
      <c r="DY5" s="453"/>
      <c r="DZ5" s="453"/>
      <c r="EA5" s="453"/>
      <c r="EB5" s="453"/>
      <c r="EC5" s="453"/>
      <c r="ED5" s="453"/>
      <c r="EE5" s="453"/>
      <c r="EF5" s="453"/>
      <c r="EG5" s="453"/>
      <c r="EH5" s="453"/>
      <c r="EI5" s="453"/>
      <c r="EJ5" s="453"/>
      <c r="EK5" s="453"/>
      <c r="EL5" s="453"/>
      <c r="EM5" s="453"/>
      <c r="EN5" s="453"/>
      <c r="EO5" s="453"/>
      <c r="EP5" s="453"/>
      <c r="EQ5" s="453"/>
      <c r="ER5" s="453"/>
      <c r="ES5" s="453"/>
      <c r="ET5" s="453"/>
      <c r="EU5" s="453"/>
      <c r="EV5" s="453"/>
      <c r="EW5" s="453"/>
      <c r="EX5" s="453"/>
      <c r="EY5" s="453"/>
      <c r="EZ5" s="453"/>
      <c r="FA5" s="453"/>
      <c r="FB5" s="453"/>
      <c r="FC5" s="453"/>
      <c r="FD5" s="453"/>
    </row>
    <row r="6" spans="1:160" x14ac:dyDescent="0.25">
      <c r="A6" s="495" t="s">
        <v>27</v>
      </c>
      <c r="B6" s="496">
        <v>1702</v>
      </c>
      <c r="C6" s="497">
        <v>425</v>
      </c>
      <c r="D6" s="494" t="s">
        <v>298</v>
      </c>
      <c r="E6" s="496">
        <v>1702</v>
      </c>
      <c r="F6" s="461" t="s">
        <v>77</v>
      </c>
      <c r="G6" s="461" t="s">
        <v>29</v>
      </c>
      <c r="H6" s="462" t="s">
        <v>56</v>
      </c>
      <c r="I6" s="465">
        <v>73950</v>
      </c>
      <c r="J6" s="465">
        <v>73950</v>
      </c>
      <c r="K6" s="494" t="s">
        <v>282</v>
      </c>
      <c r="L6" s="496">
        <v>1702</v>
      </c>
      <c r="M6" s="461" t="s">
        <v>283</v>
      </c>
      <c r="N6" s="461" t="s">
        <v>29</v>
      </c>
      <c r="O6" s="462" t="s">
        <v>56</v>
      </c>
      <c r="P6" s="465">
        <v>0</v>
      </c>
      <c r="Q6" s="464" t="s">
        <v>284</v>
      </c>
      <c r="R6" s="496">
        <v>1702</v>
      </c>
      <c r="S6" s="461" t="s">
        <v>285</v>
      </c>
      <c r="T6" s="461" t="s">
        <v>29</v>
      </c>
      <c r="U6" s="462" t="s">
        <v>56</v>
      </c>
      <c r="V6" s="465">
        <v>0</v>
      </c>
      <c r="W6" s="465">
        <v>0</v>
      </c>
      <c r="X6" s="464" t="s">
        <v>287</v>
      </c>
      <c r="Y6" s="496">
        <v>1702</v>
      </c>
      <c r="Z6" s="461" t="s">
        <v>286</v>
      </c>
      <c r="AA6" s="461" t="s">
        <v>29</v>
      </c>
      <c r="AB6" s="462" t="s">
        <v>56</v>
      </c>
      <c r="AC6" s="465">
        <v>0</v>
      </c>
      <c r="AD6" s="465">
        <v>0</v>
      </c>
      <c r="AE6" s="464" t="s">
        <v>288</v>
      </c>
      <c r="AF6" s="496">
        <v>1702</v>
      </c>
      <c r="AG6" s="461" t="s">
        <v>29</v>
      </c>
      <c r="AH6" s="462" t="s">
        <v>56</v>
      </c>
      <c r="AI6" s="465">
        <v>0</v>
      </c>
      <c r="AJ6" s="490">
        <v>77</v>
      </c>
      <c r="AK6" s="465">
        <v>0</v>
      </c>
      <c r="AL6" s="464" t="s">
        <v>289</v>
      </c>
      <c r="AM6" s="496">
        <v>1702</v>
      </c>
      <c r="AN6" s="461" t="s">
        <v>29</v>
      </c>
      <c r="AO6" s="462" t="s">
        <v>56</v>
      </c>
      <c r="AP6" s="465">
        <v>1</v>
      </c>
      <c r="AQ6" s="490">
        <v>78</v>
      </c>
      <c r="AR6" s="465">
        <v>1</v>
      </c>
      <c r="AS6" s="464" t="s">
        <v>290</v>
      </c>
      <c r="AT6" s="496">
        <v>1702</v>
      </c>
      <c r="AU6" s="461" t="s">
        <v>29</v>
      </c>
      <c r="AV6" s="462" t="s">
        <v>56</v>
      </c>
      <c r="AW6" s="465">
        <v>0</v>
      </c>
      <c r="AX6" s="490">
        <v>79</v>
      </c>
      <c r="AY6" s="465">
        <v>0</v>
      </c>
      <c r="AZ6" s="464" t="s">
        <v>293</v>
      </c>
      <c r="BA6" s="496">
        <v>1702</v>
      </c>
      <c r="BB6" s="461" t="s">
        <v>29</v>
      </c>
      <c r="BC6" s="462" t="s">
        <v>56</v>
      </c>
      <c r="BD6" s="465">
        <v>0</v>
      </c>
      <c r="BE6" s="490">
        <v>81</v>
      </c>
      <c r="BF6" s="465">
        <v>0</v>
      </c>
      <c r="BG6" s="460" t="s">
        <v>291</v>
      </c>
      <c r="BH6" s="496">
        <v>1702</v>
      </c>
      <c r="BI6" s="461" t="s">
        <v>29</v>
      </c>
      <c r="BJ6" s="462" t="s">
        <v>56</v>
      </c>
      <c r="BK6" s="465">
        <v>0</v>
      </c>
      <c r="BL6" s="490">
        <v>82</v>
      </c>
      <c r="BM6" s="465">
        <v>0</v>
      </c>
      <c r="BN6" s="460" t="s">
        <v>292</v>
      </c>
      <c r="BO6" s="496">
        <v>1702</v>
      </c>
      <c r="BP6" s="461" t="s">
        <v>29</v>
      </c>
      <c r="BQ6" s="462" t="s">
        <v>56</v>
      </c>
      <c r="BR6" s="465">
        <v>0</v>
      </c>
      <c r="BS6" s="490">
        <v>83</v>
      </c>
      <c r="BT6" s="465">
        <v>0</v>
      </c>
      <c r="BU6" s="464"/>
      <c r="BV6" s="461"/>
      <c r="BW6" s="461"/>
      <c r="BX6" s="462"/>
      <c r="BY6" s="466">
        <v>0</v>
      </c>
      <c r="BZ6" s="466">
        <v>0</v>
      </c>
      <c r="CA6" s="474" t="s">
        <v>276</v>
      </c>
      <c r="CB6" s="472">
        <v>0</v>
      </c>
      <c r="CC6" s="472" t="s">
        <v>29</v>
      </c>
      <c r="CD6" s="473" t="s">
        <v>30</v>
      </c>
      <c r="CE6" s="466">
        <v>0</v>
      </c>
      <c r="CF6" s="466">
        <v>0</v>
      </c>
      <c r="CG6" s="474" t="s">
        <v>277</v>
      </c>
      <c r="CH6" s="472">
        <v>0</v>
      </c>
      <c r="CI6" s="472" t="s">
        <v>29</v>
      </c>
      <c r="CJ6" s="473" t="s">
        <v>30</v>
      </c>
      <c r="CK6" s="466">
        <v>0</v>
      </c>
      <c r="CL6" s="466">
        <v>0</v>
      </c>
      <c r="CM6" s="471">
        <v>362</v>
      </c>
      <c r="CN6" s="472">
        <v>0</v>
      </c>
      <c r="CO6" s="472" t="s">
        <v>29</v>
      </c>
      <c r="CP6" s="473" t="s">
        <v>30</v>
      </c>
      <c r="CQ6" s="466">
        <v>0</v>
      </c>
      <c r="CR6" s="466">
        <v>0</v>
      </c>
      <c r="CS6" s="456"/>
      <c r="CT6" s="456"/>
      <c r="CU6" s="456"/>
      <c r="CV6" s="456"/>
      <c r="CW6" s="456"/>
      <c r="CX6" s="456"/>
      <c r="CY6" s="456"/>
      <c r="CZ6" s="456"/>
      <c r="DA6" s="456"/>
      <c r="DB6" s="456"/>
      <c r="DC6" s="456"/>
      <c r="DD6" s="456"/>
      <c r="DE6" s="456"/>
      <c r="DF6" s="456"/>
      <c r="DG6" s="456"/>
      <c r="DH6" s="456"/>
      <c r="DI6" s="456"/>
      <c r="DJ6" s="456"/>
      <c r="DK6" s="456"/>
      <c r="DL6" s="456"/>
      <c r="DM6" s="456"/>
      <c r="DN6" s="456"/>
      <c r="DO6" s="456"/>
      <c r="DP6" s="456"/>
      <c r="DQ6" s="456"/>
      <c r="DR6" s="456"/>
      <c r="DS6" s="456"/>
      <c r="DT6" s="456"/>
      <c r="DU6" s="456"/>
      <c r="DV6" s="456"/>
      <c r="DW6" s="456"/>
      <c r="DX6" s="456"/>
      <c r="DY6" s="456"/>
      <c r="DZ6" s="456"/>
      <c r="EA6" s="456"/>
      <c r="EB6" s="456"/>
      <c r="EC6" s="456"/>
      <c r="ED6" s="456"/>
      <c r="EE6" s="456"/>
      <c r="EF6" s="456"/>
      <c r="EG6" s="456"/>
      <c r="EH6" s="456"/>
      <c r="EI6" s="456"/>
      <c r="EJ6" s="456"/>
      <c r="EK6" s="456"/>
      <c r="EL6" s="456"/>
      <c r="EM6" s="456"/>
      <c r="EN6" s="456"/>
      <c r="EO6" s="456"/>
      <c r="EP6" s="456"/>
      <c r="EQ6" s="456"/>
      <c r="ER6" s="456"/>
      <c r="ES6" s="456"/>
      <c r="ET6" s="456"/>
      <c r="EU6" s="456"/>
      <c r="EV6" s="456"/>
      <c r="EW6" s="456"/>
      <c r="EX6" s="456"/>
      <c r="EY6" s="456"/>
      <c r="EZ6" s="456"/>
      <c r="FA6" s="456"/>
      <c r="FB6" s="456"/>
      <c r="FC6" s="456"/>
      <c r="FD6" s="456"/>
    </row>
    <row r="7" spans="1:160" x14ac:dyDescent="0.25">
      <c r="A7" s="488" t="s">
        <v>28</v>
      </c>
      <c r="B7" s="11">
        <v>1903</v>
      </c>
      <c r="C7" s="249">
        <v>5038</v>
      </c>
      <c r="D7" s="494" t="s">
        <v>100</v>
      </c>
      <c r="E7" s="11">
        <v>1903</v>
      </c>
      <c r="F7" s="461" t="s">
        <v>77</v>
      </c>
      <c r="G7" s="461" t="s">
        <v>29</v>
      </c>
      <c r="H7" s="462" t="s">
        <v>56</v>
      </c>
      <c r="I7" s="465">
        <v>927052</v>
      </c>
      <c r="J7" s="465">
        <v>927052</v>
      </c>
      <c r="K7" s="494" t="s">
        <v>282</v>
      </c>
      <c r="L7" s="11">
        <v>1903</v>
      </c>
      <c r="M7" s="461" t="s">
        <v>283</v>
      </c>
      <c r="N7" s="461" t="s">
        <v>29</v>
      </c>
      <c r="O7" s="462" t="s">
        <v>56</v>
      </c>
      <c r="P7" s="465">
        <v>0</v>
      </c>
      <c r="Q7" s="464" t="s">
        <v>284</v>
      </c>
      <c r="R7" s="11">
        <v>1903</v>
      </c>
      <c r="S7" s="461" t="s">
        <v>285</v>
      </c>
      <c r="T7" s="461" t="s">
        <v>29</v>
      </c>
      <c r="U7" s="462" t="s">
        <v>56</v>
      </c>
      <c r="V7" s="465">
        <v>2</v>
      </c>
      <c r="W7" s="465">
        <v>2</v>
      </c>
      <c r="X7" s="464" t="s">
        <v>287</v>
      </c>
      <c r="Y7" s="11">
        <v>1903</v>
      </c>
      <c r="Z7" s="461" t="s">
        <v>286</v>
      </c>
      <c r="AA7" s="461" t="s">
        <v>29</v>
      </c>
      <c r="AB7" s="462" t="s">
        <v>56</v>
      </c>
      <c r="AC7" s="465">
        <v>0</v>
      </c>
      <c r="AD7" s="465">
        <v>0</v>
      </c>
      <c r="AE7" s="464" t="s">
        <v>288</v>
      </c>
      <c r="AF7" s="11">
        <v>1903</v>
      </c>
      <c r="AG7" s="461" t="s">
        <v>29</v>
      </c>
      <c r="AH7" s="462" t="s">
        <v>56</v>
      </c>
      <c r="AI7" s="465">
        <v>0</v>
      </c>
      <c r="AJ7" s="490">
        <v>77</v>
      </c>
      <c r="AK7" s="465">
        <v>0</v>
      </c>
      <c r="AL7" s="464" t="s">
        <v>289</v>
      </c>
      <c r="AM7" s="11">
        <v>1903</v>
      </c>
      <c r="AN7" s="461" t="s">
        <v>29</v>
      </c>
      <c r="AO7" s="462" t="s">
        <v>56</v>
      </c>
      <c r="AP7" s="465">
        <v>0</v>
      </c>
      <c r="AQ7" s="490">
        <v>78</v>
      </c>
      <c r="AR7" s="465">
        <v>0</v>
      </c>
      <c r="AS7" s="464" t="s">
        <v>290</v>
      </c>
      <c r="AT7" s="11">
        <v>1903</v>
      </c>
      <c r="AU7" s="461" t="s">
        <v>29</v>
      </c>
      <c r="AV7" s="462" t="s">
        <v>56</v>
      </c>
      <c r="AW7" s="465">
        <v>0</v>
      </c>
      <c r="AX7" s="490">
        <v>79</v>
      </c>
      <c r="AY7" s="465">
        <v>0</v>
      </c>
      <c r="AZ7" s="464" t="s">
        <v>293</v>
      </c>
      <c r="BA7" s="11">
        <v>1903</v>
      </c>
      <c r="BB7" s="461" t="s">
        <v>29</v>
      </c>
      <c r="BC7" s="462" t="s">
        <v>56</v>
      </c>
      <c r="BD7" s="465">
        <v>0</v>
      </c>
      <c r="BE7" s="490">
        <v>81</v>
      </c>
      <c r="BF7" s="465">
        <v>0</v>
      </c>
      <c r="BG7" s="460" t="s">
        <v>291</v>
      </c>
      <c r="BH7" s="11">
        <v>1903</v>
      </c>
      <c r="BI7" s="461" t="s">
        <v>29</v>
      </c>
      <c r="BJ7" s="462" t="s">
        <v>56</v>
      </c>
      <c r="BK7" s="465">
        <v>0</v>
      </c>
      <c r="BL7" s="490">
        <v>82</v>
      </c>
      <c r="BM7" s="465">
        <v>0</v>
      </c>
      <c r="BN7" s="460" t="s">
        <v>292</v>
      </c>
      <c r="BO7" s="11">
        <v>1903</v>
      </c>
      <c r="BP7" s="461" t="s">
        <v>29</v>
      </c>
      <c r="BQ7" s="462" t="s">
        <v>56</v>
      </c>
      <c r="BR7" s="465">
        <v>0</v>
      </c>
      <c r="BS7" s="490">
        <v>83</v>
      </c>
      <c r="BT7" s="465">
        <v>0</v>
      </c>
      <c r="BU7" s="464">
        <v>358</v>
      </c>
      <c r="BV7" s="461">
        <v>0</v>
      </c>
      <c r="BW7" s="461" t="s">
        <v>29</v>
      </c>
      <c r="BX7" s="462" t="s">
        <v>30</v>
      </c>
      <c r="BY7" s="466">
        <v>2.1573762852569218</v>
      </c>
      <c r="BZ7" s="466">
        <v>2.1573762852569218</v>
      </c>
      <c r="CA7" s="474" t="s">
        <v>278</v>
      </c>
      <c r="CB7" s="472">
        <v>0</v>
      </c>
      <c r="CC7" s="472" t="s">
        <v>29</v>
      </c>
      <c r="CD7" s="473" t="s">
        <v>30</v>
      </c>
      <c r="CE7" s="466">
        <v>0</v>
      </c>
      <c r="CF7" s="466">
        <v>0</v>
      </c>
      <c r="CG7" s="474" t="s">
        <v>276</v>
      </c>
      <c r="CH7" s="472">
        <v>0</v>
      </c>
      <c r="CI7" s="472" t="s">
        <v>29</v>
      </c>
      <c r="CJ7" s="473" t="s">
        <v>30</v>
      </c>
      <c r="CK7" s="466">
        <v>2.1573762852569218</v>
      </c>
      <c r="CL7" s="466">
        <v>2.1573762852569218</v>
      </c>
      <c r="CM7" s="471">
        <v>361</v>
      </c>
      <c r="CN7" s="472">
        <v>0</v>
      </c>
      <c r="CO7" s="472" t="s">
        <v>29</v>
      </c>
      <c r="CP7" s="473" t="s">
        <v>30</v>
      </c>
      <c r="CQ7" s="466">
        <v>0</v>
      </c>
      <c r="CR7" s="466">
        <v>0</v>
      </c>
      <c r="CS7" s="456"/>
      <c r="CT7" s="456"/>
      <c r="CU7" s="456"/>
      <c r="CV7" s="456"/>
      <c r="CW7" s="456"/>
      <c r="CX7" s="456"/>
      <c r="CY7" s="456"/>
      <c r="CZ7" s="456"/>
      <c r="DA7" s="456"/>
      <c r="DB7" s="456"/>
      <c r="DC7" s="456"/>
      <c r="DD7" s="456"/>
      <c r="DE7" s="456"/>
      <c r="DF7" s="456"/>
      <c r="DG7" s="456"/>
      <c r="DH7" s="456"/>
      <c r="DI7" s="456"/>
      <c r="DJ7" s="456"/>
      <c r="DK7" s="456"/>
      <c r="DL7" s="456"/>
      <c r="DM7" s="456"/>
      <c r="DN7" s="456"/>
      <c r="DO7" s="456"/>
      <c r="DP7" s="456"/>
      <c r="DQ7" s="456"/>
      <c r="DR7" s="456"/>
      <c r="DS7" s="456"/>
      <c r="DT7" s="456"/>
      <c r="DU7" s="456"/>
      <c r="DV7" s="456"/>
      <c r="DW7" s="456"/>
      <c r="DX7" s="456"/>
      <c r="DY7" s="456"/>
      <c r="DZ7" s="456"/>
      <c r="EA7" s="456"/>
      <c r="EB7" s="456"/>
      <c r="EC7" s="456"/>
      <c r="ED7" s="456"/>
      <c r="EE7" s="456"/>
      <c r="EF7" s="456"/>
      <c r="EG7" s="456"/>
      <c r="EH7" s="456"/>
      <c r="EI7" s="456"/>
      <c r="EJ7" s="456"/>
      <c r="EK7" s="456"/>
      <c r="EL7" s="456"/>
      <c r="EM7" s="456"/>
      <c r="EN7" s="456"/>
      <c r="EO7" s="456"/>
      <c r="EP7" s="456"/>
      <c r="EQ7" s="456"/>
      <c r="ER7" s="456"/>
      <c r="ES7" s="456"/>
      <c r="ET7" s="456"/>
      <c r="EU7" s="456"/>
      <c r="EV7" s="456"/>
      <c r="EW7" s="456"/>
      <c r="EX7" s="456"/>
      <c r="EY7" s="456"/>
      <c r="EZ7" s="456"/>
      <c r="FA7" s="456"/>
      <c r="FB7" s="456"/>
      <c r="FC7" s="456"/>
      <c r="FD7" s="456"/>
    </row>
    <row r="8" spans="1:160" x14ac:dyDescent="0.25">
      <c r="A8" s="488" t="s">
        <v>36</v>
      </c>
      <c r="B8" s="11">
        <v>2406</v>
      </c>
      <c r="C8" s="249">
        <v>8470</v>
      </c>
      <c r="D8" s="494" t="s">
        <v>101</v>
      </c>
      <c r="E8" s="11">
        <v>2406</v>
      </c>
      <c r="F8" s="461" t="s">
        <v>77</v>
      </c>
      <c r="G8" s="461" t="s">
        <v>29</v>
      </c>
      <c r="H8" s="462" t="s">
        <v>56</v>
      </c>
      <c r="I8" s="465">
        <v>1133515.8399999989</v>
      </c>
      <c r="J8" s="465">
        <v>1133515.8399999989</v>
      </c>
      <c r="K8" s="494" t="s">
        <v>282</v>
      </c>
      <c r="L8" s="11">
        <v>2406</v>
      </c>
      <c r="M8" s="461" t="s">
        <v>283</v>
      </c>
      <c r="N8" s="461" t="s">
        <v>29</v>
      </c>
      <c r="O8" s="462" t="s">
        <v>56</v>
      </c>
      <c r="P8" s="465">
        <v>1</v>
      </c>
      <c r="Q8" s="464" t="s">
        <v>284</v>
      </c>
      <c r="R8" s="11">
        <v>2406</v>
      </c>
      <c r="S8" s="461" t="s">
        <v>285</v>
      </c>
      <c r="T8" s="461" t="s">
        <v>29</v>
      </c>
      <c r="U8" s="462" t="s">
        <v>56</v>
      </c>
      <c r="V8" s="465">
        <v>1</v>
      </c>
      <c r="W8" s="465">
        <v>1</v>
      </c>
      <c r="X8" s="464" t="s">
        <v>287</v>
      </c>
      <c r="Y8" s="11">
        <v>2406</v>
      </c>
      <c r="Z8" s="461" t="s">
        <v>286</v>
      </c>
      <c r="AA8" s="461" t="s">
        <v>29</v>
      </c>
      <c r="AB8" s="462" t="s">
        <v>56</v>
      </c>
      <c r="AC8" s="465">
        <v>0</v>
      </c>
      <c r="AD8" s="465">
        <v>0</v>
      </c>
      <c r="AE8" s="464" t="s">
        <v>288</v>
      </c>
      <c r="AF8" s="11">
        <v>2406</v>
      </c>
      <c r="AG8" s="461" t="s">
        <v>29</v>
      </c>
      <c r="AH8" s="462" t="s">
        <v>56</v>
      </c>
      <c r="AI8" s="465">
        <v>3</v>
      </c>
      <c r="AJ8" s="490">
        <v>77</v>
      </c>
      <c r="AK8" s="465">
        <v>3</v>
      </c>
      <c r="AL8" s="464" t="s">
        <v>289</v>
      </c>
      <c r="AM8" s="11">
        <v>2406</v>
      </c>
      <c r="AN8" s="461" t="s">
        <v>29</v>
      </c>
      <c r="AO8" s="462" t="s">
        <v>56</v>
      </c>
      <c r="AP8" s="465">
        <v>2</v>
      </c>
      <c r="AQ8" s="490">
        <v>78</v>
      </c>
      <c r="AR8" s="465">
        <v>2</v>
      </c>
      <c r="AS8" s="464" t="s">
        <v>290</v>
      </c>
      <c r="AT8" s="11">
        <v>2406</v>
      </c>
      <c r="AU8" s="461" t="s">
        <v>29</v>
      </c>
      <c r="AV8" s="462" t="s">
        <v>56</v>
      </c>
      <c r="AW8" s="465">
        <v>0</v>
      </c>
      <c r="AX8" s="490">
        <v>79</v>
      </c>
      <c r="AY8" s="465">
        <v>0</v>
      </c>
      <c r="AZ8" s="464" t="s">
        <v>293</v>
      </c>
      <c r="BA8" s="11">
        <v>2406</v>
      </c>
      <c r="BB8" s="461" t="s">
        <v>29</v>
      </c>
      <c r="BC8" s="462" t="s">
        <v>56</v>
      </c>
      <c r="BD8" s="465">
        <v>29</v>
      </c>
      <c r="BE8" s="490">
        <v>81</v>
      </c>
      <c r="BF8" s="465">
        <v>29</v>
      </c>
      <c r="BG8" s="460" t="s">
        <v>291</v>
      </c>
      <c r="BH8" s="11">
        <v>2406</v>
      </c>
      <c r="BI8" s="461" t="s">
        <v>29</v>
      </c>
      <c r="BJ8" s="462" t="s">
        <v>56</v>
      </c>
      <c r="BK8" s="465">
        <v>26</v>
      </c>
      <c r="BL8" s="490">
        <v>82</v>
      </c>
      <c r="BM8" s="465">
        <v>26</v>
      </c>
      <c r="BN8" s="460" t="s">
        <v>292</v>
      </c>
      <c r="BO8" s="11">
        <v>2406</v>
      </c>
      <c r="BP8" s="461" t="s">
        <v>29</v>
      </c>
      <c r="BQ8" s="462" t="s">
        <v>56</v>
      </c>
      <c r="BR8" s="465">
        <v>0</v>
      </c>
      <c r="BS8" s="490">
        <v>83</v>
      </c>
      <c r="BT8" s="465">
        <v>0</v>
      </c>
      <c r="BU8" s="464">
        <v>358</v>
      </c>
      <c r="BV8" s="461">
        <v>0</v>
      </c>
      <c r="BW8" s="461" t="s">
        <v>29</v>
      </c>
      <c r="BX8" s="462" t="s">
        <v>37</v>
      </c>
      <c r="BY8" s="466">
        <v>1.7644217481777775</v>
      </c>
      <c r="BZ8" s="466">
        <v>1.7644217481777775</v>
      </c>
      <c r="CA8" s="474" t="s">
        <v>278</v>
      </c>
      <c r="CB8" s="472">
        <v>0</v>
      </c>
      <c r="CC8" s="472" t="s">
        <v>29</v>
      </c>
      <c r="CD8" s="473" t="s">
        <v>37</v>
      </c>
      <c r="CE8" s="466">
        <v>0.88221087408888876</v>
      </c>
      <c r="CF8" s="466">
        <v>0.88221087408888876</v>
      </c>
      <c r="CG8" s="474" t="s">
        <v>276</v>
      </c>
      <c r="CH8" s="472">
        <v>0</v>
      </c>
      <c r="CI8" s="472" t="s">
        <v>29</v>
      </c>
      <c r="CJ8" s="473" t="s">
        <v>37</v>
      </c>
      <c r="CK8" s="466">
        <v>0.88221087408888876</v>
      </c>
      <c r="CL8" s="466">
        <v>0.88221087408888876</v>
      </c>
      <c r="CM8" s="471">
        <v>361</v>
      </c>
      <c r="CN8" s="472">
        <v>0</v>
      </c>
      <c r="CO8" s="472" t="s">
        <v>29</v>
      </c>
      <c r="CP8" s="473" t="s">
        <v>37</v>
      </c>
      <c r="CQ8" s="466">
        <v>22.937482726311107</v>
      </c>
      <c r="CR8" s="466">
        <v>22.937482726311107</v>
      </c>
      <c r="CS8" s="456"/>
      <c r="CT8" s="456"/>
      <c r="CU8" s="456"/>
      <c r="CV8" s="456"/>
      <c r="CW8" s="456"/>
      <c r="CX8" s="456"/>
      <c r="CY8" s="456"/>
      <c r="CZ8" s="456"/>
      <c r="DA8" s="456"/>
      <c r="DB8" s="456"/>
      <c r="DC8" s="456"/>
      <c r="DD8" s="456"/>
      <c r="DE8" s="456"/>
      <c r="DF8" s="456"/>
      <c r="DG8" s="456"/>
      <c r="DH8" s="456"/>
      <c r="DI8" s="456"/>
      <c r="DJ8" s="456"/>
      <c r="DK8" s="456"/>
      <c r="DL8" s="456"/>
      <c r="DM8" s="456"/>
      <c r="DN8" s="456"/>
      <c r="DO8" s="456"/>
      <c r="DP8" s="456"/>
      <c r="DQ8" s="456"/>
      <c r="DR8" s="456"/>
      <c r="DS8" s="456"/>
      <c r="DT8" s="456"/>
      <c r="DU8" s="456"/>
      <c r="DV8" s="456"/>
      <c r="DW8" s="456"/>
      <c r="DX8" s="456"/>
      <c r="DY8" s="456"/>
      <c r="DZ8" s="456"/>
      <c r="EA8" s="456"/>
      <c r="EB8" s="456"/>
      <c r="EC8" s="456"/>
      <c r="ED8" s="456"/>
      <c r="EE8" s="456"/>
      <c r="EF8" s="456"/>
      <c r="EG8" s="456"/>
      <c r="EH8" s="456"/>
      <c r="EI8" s="456"/>
      <c r="EJ8" s="456"/>
      <c r="EK8" s="456"/>
      <c r="EL8" s="456"/>
      <c r="EM8" s="456"/>
      <c r="EN8" s="456"/>
      <c r="EO8" s="456"/>
      <c r="EP8" s="456"/>
      <c r="EQ8" s="456"/>
      <c r="ER8" s="456"/>
      <c r="ES8" s="456"/>
      <c r="ET8" s="456"/>
      <c r="EU8" s="456"/>
      <c r="EV8" s="456"/>
      <c r="EW8" s="456"/>
      <c r="EX8" s="456"/>
      <c r="EY8" s="456"/>
      <c r="EZ8" s="456"/>
      <c r="FA8" s="456"/>
      <c r="FB8" s="456"/>
      <c r="FC8" s="456"/>
      <c r="FD8" s="456"/>
    </row>
    <row r="9" spans="1:160" x14ac:dyDescent="0.25">
      <c r="A9" s="488" t="s">
        <v>279</v>
      </c>
      <c r="B9" s="11">
        <v>1701</v>
      </c>
      <c r="C9" s="249">
        <v>3450</v>
      </c>
      <c r="D9" s="494" t="s">
        <v>104</v>
      </c>
      <c r="E9" s="11">
        <v>1701</v>
      </c>
      <c r="F9" s="461" t="s">
        <v>77</v>
      </c>
      <c r="G9" s="461" t="s">
        <v>29</v>
      </c>
      <c r="H9" s="462" t="s">
        <v>56</v>
      </c>
      <c r="I9" s="465">
        <v>783486.87</v>
      </c>
      <c r="J9" s="465">
        <v>783486.87</v>
      </c>
      <c r="K9" s="494" t="s">
        <v>282</v>
      </c>
      <c r="L9" s="11">
        <v>1701</v>
      </c>
      <c r="M9" s="461" t="s">
        <v>283</v>
      </c>
      <c r="N9" s="461" t="s">
        <v>29</v>
      </c>
      <c r="O9" s="462" t="s">
        <v>56</v>
      </c>
      <c r="P9" s="465">
        <v>0</v>
      </c>
      <c r="Q9" s="464" t="s">
        <v>284</v>
      </c>
      <c r="R9" s="11">
        <v>1701</v>
      </c>
      <c r="S9" s="461" t="s">
        <v>285</v>
      </c>
      <c r="T9" s="461" t="s">
        <v>29</v>
      </c>
      <c r="U9" s="462" t="s">
        <v>56</v>
      </c>
      <c r="V9" s="465">
        <v>0</v>
      </c>
      <c r="W9" s="465">
        <v>0</v>
      </c>
      <c r="X9" s="464" t="s">
        <v>287</v>
      </c>
      <c r="Y9" s="11">
        <v>1701</v>
      </c>
      <c r="Z9" s="461" t="s">
        <v>286</v>
      </c>
      <c r="AA9" s="461" t="s">
        <v>29</v>
      </c>
      <c r="AB9" s="462" t="s">
        <v>56</v>
      </c>
      <c r="AC9" s="465">
        <v>0</v>
      </c>
      <c r="AD9" s="465">
        <v>0</v>
      </c>
      <c r="AE9" s="464" t="s">
        <v>288</v>
      </c>
      <c r="AF9" s="11">
        <v>1701</v>
      </c>
      <c r="AG9" s="461" t="s">
        <v>29</v>
      </c>
      <c r="AH9" s="462" t="s">
        <v>56</v>
      </c>
      <c r="AI9" s="465">
        <v>0</v>
      </c>
      <c r="AJ9" s="490">
        <v>77</v>
      </c>
      <c r="AK9" s="465">
        <v>0</v>
      </c>
      <c r="AL9" s="464" t="s">
        <v>289</v>
      </c>
      <c r="AM9" s="11">
        <v>1701</v>
      </c>
      <c r="AN9" s="461" t="s">
        <v>29</v>
      </c>
      <c r="AO9" s="462" t="s">
        <v>56</v>
      </c>
      <c r="AP9" s="465">
        <v>0</v>
      </c>
      <c r="AQ9" s="490">
        <v>78</v>
      </c>
      <c r="AR9" s="465">
        <v>0</v>
      </c>
      <c r="AS9" s="464" t="s">
        <v>290</v>
      </c>
      <c r="AT9" s="11">
        <v>1701</v>
      </c>
      <c r="AU9" s="461" t="s">
        <v>29</v>
      </c>
      <c r="AV9" s="462" t="s">
        <v>56</v>
      </c>
      <c r="AW9" s="465">
        <v>0</v>
      </c>
      <c r="AX9" s="490">
        <v>79</v>
      </c>
      <c r="AY9" s="465">
        <v>0</v>
      </c>
      <c r="AZ9" s="464" t="s">
        <v>293</v>
      </c>
      <c r="BA9" s="11">
        <v>1701</v>
      </c>
      <c r="BB9" s="461" t="s">
        <v>29</v>
      </c>
      <c r="BC9" s="462" t="s">
        <v>56</v>
      </c>
      <c r="BD9" s="465">
        <v>30</v>
      </c>
      <c r="BE9" s="490">
        <v>81</v>
      </c>
      <c r="BF9" s="465">
        <v>30</v>
      </c>
      <c r="BG9" s="460" t="s">
        <v>291</v>
      </c>
      <c r="BH9" s="11">
        <v>1701</v>
      </c>
      <c r="BI9" s="461" t="s">
        <v>29</v>
      </c>
      <c r="BJ9" s="462" t="s">
        <v>56</v>
      </c>
      <c r="BK9" s="465">
        <v>0</v>
      </c>
      <c r="BL9" s="490">
        <v>82</v>
      </c>
      <c r="BM9" s="465">
        <v>0</v>
      </c>
      <c r="BN9" s="460" t="s">
        <v>292</v>
      </c>
      <c r="BO9" s="11">
        <v>1701</v>
      </c>
      <c r="BP9" s="461" t="s">
        <v>29</v>
      </c>
      <c r="BQ9" s="462" t="s">
        <v>56</v>
      </c>
      <c r="BR9" s="465">
        <v>0</v>
      </c>
      <c r="BS9" s="490">
        <v>83</v>
      </c>
      <c r="BT9" s="465">
        <v>0</v>
      </c>
      <c r="BU9" s="464">
        <v>358</v>
      </c>
      <c r="BV9" s="461">
        <v>0</v>
      </c>
      <c r="BW9" s="461" t="s">
        <v>29</v>
      </c>
      <c r="BX9" s="462" t="s">
        <v>38</v>
      </c>
      <c r="BY9" s="466">
        <v>0</v>
      </c>
      <c r="BZ9" s="466">
        <v>0</v>
      </c>
      <c r="CA9" s="474" t="s">
        <v>278</v>
      </c>
      <c r="CB9" s="472">
        <v>0</v>
      </c>
      <c r="CC9" s="472" t="s">
        <v>29</v>
      </c>
      <c r="CD9" s="473" t="s">
        <v>38</v>
      </c>
      <c r="CE9" s="466">
        <v>0</v>
      </c>
      <c r="CF9" s="466">
        <v>0</v>
      </c>
      <c r="CG9" s="474" t="s">
        <v>276</v>
      </c>
      <c r="CH9" s="472">
        <v>0</v>
      </c>
      <c r="CI9" s="472" t="s">
        <v>29</v>
      </c>
      <c r="CJ9" s="473" t="s">
        <v>38</v>
      </c>
      <c r="CK9" s="466">
        <v>0</v>
      </c>
      <c r="CL9" s="466">
        <v>0</v>
      </c>
      <c r="CM9" s="471">
        <v>361</v>
      </c>
      <c r="CN9" s="472">
        <v>0</v>
      </c>
      <c r="CO9" s="472" t="s">
        <v>29</v>
      </c>
      <c r="CP9" s="473" t="s">
        <v>38</v>
      </c>
      <c r="CQ9" s="466">
        <v>0</v>
      </c>
      <c r="CR9" s="466">
        <v>0</v>
      </c>
      <c r="CS9" s="456"/>
      <c r="CT9" s="456"/>
      <c r="CU9" s="456"/>
      <c r="CV9" s="456"/>
      <c r="CW9" s="456"/>
      <c r="CX9" s="456"/>
      <c r="CY9" s="456"/>
      <c r="CZ9" s="456"/>
      <c r="DA9" s="456"/>
      <c r="DB9" s="456"/>
      <c r="DC9" s="456"/>
      <c r="DD9" s="456"/>
      <c r="DE9" s="456"/>
      <c r="DF9" s="456"/>
      <c r="DG9" s="456"/>
      <c r="DH9" s="456"/>
      <c r="DI9" s="456"/>
      <c r="DJ9" s="456"/>
      <c r="DK9" s="456"/>
      <c r="DL9" s="456"/>
      <c r="DM9" s="456"/>
      <c r="DN9" s="456"/>
      <c r="DO9" s="456"/>
      <c r="DP9" s="456"/>
      <c r="DQ9" s="456"/>
      <c r="DR9" s="456"/>
      <c r="DS9" s="456"/>
      <c r="DT9" s="456"/>
      <c r="DU9" s="456"/>
      <c r="DV9" s="456"/>
      <c r="DW9" s="456"/>
      <c r="DX9" s="456"/>
      <c r="DY9" s="456"/>
      <c r="DZ9" s="456"/>
      <c r="EA9" s="456"/>
      <c r="EB9" s="456"/>
      <c r="EC9" s="456"/>
      <c r="ED9" s="456"/>
      <c r="EE9" s="456"/>
      <c r="EF9" s="456"/>
      <c r="EG9" s="456"/>
      <c r="EH9" s="456"/>
      <c r="EI9" s="456"/>
      <c r="EJ9" s="456"/>
      <c r="EK9" s="456"/>
      <c r="EL9" s="456"/>
      <c r="EM9" s="456"/>
      <c r="EN9" s="456"/>
      <c r="EO9" s="456"/>
      <c r="EP9" s="456"/>
      <c r="EQ9" s="456"/>
      <c r="ER9" s="456"/>
      <c r="ES9" s="456"/>
      <c r="ET9" s="456"/>
      <c r="EU9" s="456"/>
      <c r="EV9" s="456"/>
      <c r="EW9" s="456"/>
      <c r="EX9" s="456"/>
      <c r="EY9" s="456"/>
      <c r="EZ9" s="456"/>
      <c r="FA9" s="456"/>
      <c r="FB9" s="456"/>
      <c r="FC9" s="456"/>
      <c r="FD9" s="456"/>
    </row>
    <row r="10" spans="1:160" x14ac:dyDescent="0.25">
      <c r="A10" s="488" t="s">
        <v>39</v>
      </c>
      <c r="B10" s="11">
        <v>1606</v>
      </c>
      <c r="C10" s="249">
        <v>2624</v>
      </c>
      <c r="D10" s="494" t="s">
        <v>299</v>
      </c>
      <c r="E10" s="11">
        <v>1606</v>
      </c>
      <c r="F10" s="461" t="s">
        <v>77</v>
      </c>
      <c r="G10" s="461" t="s">
        <v>29</v>
      </c>
      <c r="H10" s="462" t="s">
        <v>56</v>
      </c>
      <c r="I10" s="465">
        <v>273662</v>
      </c>
      <c r="J10" s="465">
        <v>273662</v>
      </c>
      <c r="K10" s="494" t="s">
        <v>282</v>
      </c>
      <c r="L10" s="11">
        <v>1606</v>
      </c>
      <c r="M10" s="461" t="s">
        <v>283</v>
      </c>
      <c r="N10" s="461" t="s">
        <v>29</v>
      </c>
      <c r="O10" s="462" t="s">
        <v>56</v>
      </c>
      <c r="P10" s="465">
        <v>0</v>
      </c>
      <c r="Q10" s="464" t="s">
        <v>284</v>
      </c>
      <c r="R10" s="11">
        <v>1606</v>
      </c>
      <c r="S10" s="461" t="s">
        <v>285</v>
      </c>
      <c r="T10" s="461" t="s">
        <v>29</v>
      </c>
      <c r="U10" s="462" t="s">
        <v>56</v>
      </c>
      <c r="V10" s="465">
        <v>0</v>
      </c>
      <c r="W10" s="465">
        <v>0</v>
      </c>
      <c r="X10" s="464" t="s">
        <v>287</v>
      </c>
      <c r="Y10" s="11">
        <v>1606</v>
      </c>
      <c r="Z10" s="461" t="s">
        <v>286</v>
      </c>
      <c r="AA10" s="461" t="s">
        <v>29</v>
      </c>
      <c r="AB10" s="462" t="s">
        <v>56</v>
      </c>
      <c r="AC10" s="465">
        <v>0</v>
      </c>
      <c r="AD10" s="465">
        <v>0</v>
      </c>
      <c r="AE10" s="464" t="s">
        <v>288</v>
      </c>
      <c r="AF10" s="11">
        <v>1606</v>
      </c>
      <c r="AG10" s="461" t="s">
        <v>29</v>
      </c>
      <c r="AH10" s="462" t="s">
        <v>56</v>
      </c>
      <c r="AI10" s="465">
        <v>0</v>
      </c>
      <c r="AJ10" s="490">
        <v>77</v>
      </c>
      <c r="AK10" s="465">
        <v>0</v>
      </c>
      <c r="AL10" s="464" t="s">
        <v>289</v>
      </c>
      <c r="AM10" s="11">
        <v>1606</v>
      </c>
      <c r="AN10" s="461" t="s">
        <v>29</v>
      </c>
      <c r="AO10" s="462" t="s">
        <v>56</v>
      </c>
      <c r="AP10" s="465">
        <v>0</v>
      </c>
      <c r="AQ10" s="490">
        <v>78</v>
      </c>
      <c r="AR10" s="465">
        <v>0</v>
      </c>
      <c r="AS10" s="464" t="s">
        <v>290</v>
      </c>
      <c r="AT10" s="11">
        <v>1606</v>
      </c>
      <c r="AU10" s="461" t="s">
        <v>29</v>
      </c>
      <c r="AV10" s="462" t="s">
        <v>56</v>
      </c>
      <c r="AW10" s="465">
        <v>0</v>
      </c>
      <c r="AX10" s="490">
        <v>79</v>
      </c>
      <c r="AY10" s="465">
        <v>0</v>
      </c>
      <c r="AZ10" s="464" t="s">
        <v>293</v>
      </c>
      <c r="BA10" s="11">
        <v>1606</v>
      </c>
      <c r="BB10" s="461" t="s">
        <v>29</v>
      </c>
      <c r="BC10" s="462" t="s">
        <v>56</v>
      </c>
      <c r="BD10" s="465">
        <v>31</v>
      </c>
      <c r="BE10" s="490">
        <v>81</v>
      </c>
      <c r="BF10" s="465">
        <v>31</v>
      </c>
      <c r="BG10" s="460" t="s">
        <v>291</v>
      </c>
      <c r="BH10" s="11">
        <v>1606</v>
      </c>
      <c r="BI10" s="461" t="s">
        <v>29</v>
      </c>
      <c r="BJ10" s="462" t="s">
        <v>56</v>
      </c>
      <c r="BK10" s="465">
        <v>0</v>
      </c>
      <c r="BL10" s="490">
        <v>82</v>
      </c>
      <c r="BM10" s="465">
        <v>0</v>
      </c>
      <c r="BN10" s="460" t="s">
        <v>292</v>
      </c>
      <c r="BO10" s="11">
        <v>1606</v>
      </c>
      <c r="BP10" s="461" t="s">
        <v>29</v>
      </c>
      <c r="BQ10" s="462" t="s">
        <v>56</v>
      </c>
      <c r="BR10" s="465">
        <v>0</v>
      </c>
      <c r="BS10" s="490">
        <v>83</v>
      </c>
      <c r="BT10" s="465">
        <v>0</v>
      </c>
      <c r="BU10" s="464">
        <v>358</v>
      </c>
      <c r="BV10" s="461">
        <v>0</v>
      </c>
      <c r="BW10" s="461" t="s">
        <v>29</v>
      </c>
      <c r="BX10" s="462" t="s">
        <v>38</v>
      </c>
      <c r="BY10" s="466">
        <v>0</v>
      </c>
      <c r="BZ10" s="466">
        <v>0</v>
      </c>
      <c r="CA10" s="474" t="s">
        <v>278</v>
      </c>
      <c r="CB10" s="472">
        <v>0</v>
      </c>
      <c r="CC10" s="472" t="s">
        <v>29</v>
      </c>
      <c r="CD10" s="473" t="s">
        <v>38</v>
      </c>
      <c r="CE10" s="466">
        <v>0</v>
      </c>
      <c r="CF10" s="466">
        <v>0</v>
      </c>
      <c r="CG10" s="474" t="s">
        <v>276</v>
      </c>
      <c r="CH10" s="472">
        <v>0</v>
      </c>
      <c r="CI10" s="472" t="s">
        <v>29</v>
      </c>
      <c r="CJ10" s="473" t="s">
        <v>38</v>
      </c>
      <c r="CK10" s="466">
        <v>0</v>
      </c>
      <c r="CL10" s="466">
        <v>0</v>
      </c>
      <c r="CM10" s="471">
        <v>361</v>
      </c>
      <c r="CN10" s="472">
        <v>0</v>
      </c>
      <c r="CO10" s="472" t="s">
        <v>29</v>
      </c>
      <c r="CP10" s="473" t="s">
        <v>38</v>
      </c>
      <c r="CQ10" s="466">
        <v>0</v>
      </c>
      <c r="CR10" s="466">
        <v>0</v>
      </c>
      <c r="CS10" s="456"/>
      <c r="CT10" s="456"/>
      <c r="CU10" s="456"/>
      <c r="CV10" s="456"/>
      <c r="CW10" s="456"/>
      <c r="CX10" s="456"/>
      <c r="CY10" s="456"/>
      <c r="CZ10" s="456"/>
      <c r="DA10" s="456"/>
      <c r="DB10" s="456"/>
      <c r="DC10" s="456"/>
      <c r="DD10" s="456"/>
      <c r="DE10" s="456"/>
      <c r="DF10" s="456"/>
      <c r="DG10" s="456"/>
      <c r="DH10" s="456"/>
      <c r="DI10" s="456"/>
      <c r="DJ10" s="456"/>
      <c r="DK10" s="456"/>
      <c r="DL10" s="456"/>
      <c r="DM10" s="456"/>
      <c r="DN10" s="456"/>
      <c r="DO10" s="456"/>
      <c r="DP10" s="456"/>
      <c r="DQ10" s="456"/>
      <c r="DR10" s="456"/>
      <c r="DS10" s="456"/>
      <c r="DT10" s="456"/>
      <c r="DU10" s="456"/>
      <c r="DV10" s="456"/>
      <c r="DW10" s="456"/>
      <c r="DX10" s="456"/>
      <c r="DY10" s="456"/>
      <c r="DZ10" s="456"/>
      <c r="EA10" s="456"/>
      <c r="EB10" s="456"/>
      <c r="EC10" s="456"/>
      <c r="ED10" s="456"/>
      <c r="EE10" s="456"/>
      <c r="EF10" s="456"/>
      <c r="EG10" s="456"/>
      <c r="EH10" s="456"/>
      <c r="EI10" s="456"/>
      <c r="EJ10" s="456"/>
      <c r="EK10" s="456"/>
      <c r="EL10" s="456"/>
      <c r="EM10" s="456"/>
      <c r="EN10" s="456"/>
      <c r="EO10" s="456"/>
      <c r="EP10" s="456"/>
      <c r="EQ10" s="456"/>
      <c r="ER10" s="456"/>
      <c r="ES10" s="456"/>
      <c r="ET10" s="456"/>
      <c r="EU10" s="456"/>
      <c r="EV10" s="456"/>
      <c r="EW10" s="456"/>
      <c r="EX10" s="456"/>
      <c r="EY10" s="456"/>
      <c r="EZ10" s="456"/>
      <c r="FA10" s="456"/>
      <c r="FB10" s="456"/>
      <c r="FC10" s="456"/>
      <c r="FD10" s="456"/>
    </row>
    <row r="11" spans="1:160" x14ac:dyDescent="0.25">
      <c r="A11" s="488" t="s">
        <v>40</v>
      </c>
      <c r="B11" s="11">
        <v>5555</v>
      </c>
      <c r="C11" s="249">
        <v>493</v>
      </c>
      <c r="D11" s="494" t="s">
        <v>98</v>
      </c>
      <c r="E11" s="11">
        <v>5555</v>
      </c>
      <c r="F11" s="461" t="s">
        <v>77</v>
      </c>
      <c r="G11" s="461" t="s">
        <v>29</v>
      </c>
      <c r="H11" s="462" t="s">
        <v>56</v>
      </c>
      <c r="I11" s="465">
        <v>106189</v>
      </c>
      <c r="J11" s="465">
        <v>106189</v>
      </c>
      <c r="K11" s="494" t="s">
        <v>282</v>
      </c>
      <c r="L11" s="11">
        <v>5555</v>
      </c>
      <c r="M11" s="461" t="s">
        <v>283</v>
      </c>
      <c r="N11" s="461" t="s">
        <v>29</v>
      </c>
      <c r="O11" s="462" t="s">
        <v>56</v>
      </c>
      <c r="P11" s="465">
        <v>0</v>
      </c>
      <c r="Q11" s="464" t="s">
        <v>284</v>
      </c>
      <c r="R11" s="11">
        <v>5555</v>
      </c>
      <c r="S11" s="461" t="s">
        <v>285</v>
      </c>
      <c r="T11" s="461" t="s">
        <v>29</v>
      </c>
      <c r="U11" s="462" t="s">
        <v>56</v>
      </c>
      <c r="V11" s="465">
        <v>1</v>
      </c>
      <c r="W11" s="465">
        <v>1</v>
      </c>
      <c r="X11" s="464" t="s">
        <v>287</v>
      </c>
      <c r="Y11" s="11">
        <v>5555</v>
      </c>
      <c r="Z11" s="461" t="s">
        <v>286</v>
      </c>
      <c r="AA11" s="461" t="s">
        <v>29</v>
      </c>
      <c r="AB11" s="462" t="s">
        <v>56</v>
      </c>
      <c r="AC11" s="465">
        <v>0</v>
      </c>
      <c r="AD11" s="465">
        <v>0</v>
      </c>
      <c r="AE11" s="464" t="s">
        <v>288</v>
      </c>
      <c r="AF11" s="11">
        <v>5555</v>
      </c>
      <c r="AG11" s="461" t="s">
        <v>29</v>
      </c>
      <c r="AH11" s="462" t="s">
        <v>56</v>
      </c>
      <c r="AI11" s="465">
        <v>0</v>
      </c>
      <c r="AJ11" s="490">
        <v>77</v>
      </c>
      <c r="AK11" s="465">
        <v>0</v>
      </c>
      <c r="AL11" s="464" t="s">
        <v>289</v>
      </c>
      <c r="AM11" s="11">
        <v>5555</v>
      </c>
      <c r="AN11" s="461" t="s">
        <v>29</v>
      </c>
      <c r="AO11" s="462" t="s">
        <v>56</v>
      </c>
      <c r="AP11" s="465">
        <v>1</v>
      </c>
      <c r="AQ11" s="490">
        <v>78</v>
      </c>
      <c r="AR11" s="465">
        <v>1</v>
      </c>
      <c r="AS11" s="464" t="s">
        <v>290</v>
      </c>
      <c r="AT11" s="11">
        <v>5555</v>
      </c>
      <c r="AU11" s="461" t="s">
        <v>29</v>
      </c>
      <c r="AV11" s="462" t="s">
        <v>56</v>
      </c>
      <c r="AW11" s="465">
        <v>0</v>
      </c>
      <c r="AX11" s="490">
        <v>79</v>
      </c>
      <c r="AY11" s="465">
        <v>0</v>
      </c>
      <c r="AZ11" s="464" t="s">
        <v>293</v>
      </c>
      <c r="BA11" s="11">
        <v>5555</v>
      </c>
      <c r="BB11" s="461" t="s">
        <v>29</v>
      </c>
      <c r="BC11" s="462" t="s">
        <v>56</v>
      </c>
      <c r="BD11" s="465">
        <v>30</v>
      </c>
      <c r="BE11" s="490">
        <v>81</v>
      </c>
      <c r="BF11" s="465">
        <v>0</v>
      </c>
      <c r="BG11" s="460" t="s">
        <v>291</v>
      </c>
      <c r="BH11" s="11">
        <v>5555</v>
      </c>
      <c r="BI11" s="461" t="s">
        <v>29</v>
      </c>
      <c r="BJ11" s="462" t="s">
        <v>56</v>
      </c>
      <c r="BK11" s="465">
        <v>0</v>
      </c>
      <c r="BL11" s="490">
        <v>82</v>
      </c>
      <c r="BM11" s="465">
        <v>0</v>
      </c>
      <c r="BN11" s="460" t="s">
        <v>292</v>
      </c>
      <c r="BO11" s="11">
        <v>5555</v>
      </c>
      <c r="BP11" s="461" t="s">
        <v>29</v>
      </c>
      <c r="BQ11" s="462" t="s">
        <v>56</v>
      </c>
      <c r="BR11" s="465">
        <v>0</v>
      </c>
      <c r="BS11" s="490">
        <v>83</v>
      </c>
      <c r="BT11" s="465">
        <v>0</v>
      </c>
      <c r="BU11" s="464">
        <v>359</v>
      </c>
      <c r="BV11" s="461">
        <v>0</v>
      </c>
      <c r="BW11" s="461" t="s">
        <v>29</v>
      </c>
      <c r="BX11" s="462" t="s">
        <v>41</v>
      </c>
      <c r="BY11" s="466">
        <v>9.4171712700938883</v>
      </c>
      <c r="BZ11" s="466">
        <v>9.4171712700938883</v>
      </c>
      <c r="CA11" s="474" t="s">
        <v>276</v>
      </c>
      <c r="CB11" s="472">
        <v>0</v>
      </c>
      <c r="CC11" s="472" t="s">
        <v>29</v>
      </c>
      <c r="CD11" s="473" t="s">
        <v>41</v>
      </c>
      <c r="CE11" s="466">
        <v>0</v>
      </c>
      <c r="CF11" s="466">
        <v>0</v>
      </c>
      <c r="CG11" s="474" t="s">
        <v>277</v>
      </c>
      <c r="CH11" s="472">
        <v>0</v>
      </c>
      <c r="CI11" s="472" t="s">
        <v>29</v>
      </c>
      <c r="CJ11" s="473" t="s">
        <v>41</v>
      </c>
      <c r="CK11" s="466">
        <v>9.4171712700938883</v>
      </c>
      <c r="CL11" s="466">
        <v>9.4171712700938883</v>
      </c>
      <c r="CM11" s="471">
        <v>362</v>
      </c>
      <c r="CN11" s="472">
        <v>0</v>
      </c>
      <c r="CO11" s="472" t="s">
        <v>29</v>
      </c>
      <c r="CP11" s="473" t="s">
        <v>41</v>
      </c>
      <c r="CQ11" s="466">
        <v>0</v>
      </c>
      <c r="CR11" s="466">
        <v>0</v>
      </c>
      <c r="CS11" s="456"/>
      <c r="CT11" s="456"/>
      <c r="CU11" s="456"/>
      <c r="CV11" s="456"/>
      <c r="CW11" s="456"/>
      <c r="CX11" s="456"/>
      <c r="CY11" s="456"/>
      <c r="CZ11" s="456"/>
      <c r="DA11" s="456"/>
      <c r="DB11" s="456"/>
      <c r="DC11" s="456"/>
      <c r="DD11" s="456"/>
      <c r="DE11" s="456"/>
      <c r="DF11" s="456"/>
      <c r="DG11" s="456"/>
      <c r="DH11" s="456"/>
      <c r="DI11" s="456"/>
      <c r="DJ11" s="456"/>
      <c r="DK11" s="456"/>
      <c r="DL11" s="456"/>
      <c r="DM11" s="456"/>
      <c r="DN11" s="456"/>
      <c r="DO11" s="456"/>
      <c r="DP11" s="456"/>
      <c r="DQ11" s="456"/>
      <c r="DR11" s="456"/>
      <c r="DS11" s="456"/>
      <c r="DT11" s="456"/>
      <c r="DU11" s="456"/>
      <c r="DV11" s="456"/>
      <c r="DW11" s="456"/>
      <c r="DX11" s="456"/>
      <c r="DY11" s="456"/>
      <c r="DZ11" s="456"/>
      <c r="EA11" s="456"/>
      <c r="EB11" s="456"/>
      <c r="EC11" s="456"/>
      <c r="ED11" s="456"/>
      <c r="EE11" s="456"/>
      <c r="EF11" s="456"/>
      <c r="EG11" s="456"/>
      <c r="EH11" s="456"/>
      <c r="EI11" s="456"/>
      <c r="EJ11" s="456"/>
      <c r="EK11" s="456"/>
      <c r="EL11" s="456"/>
      <c r="EM11" s="456"/>
      <c r="EN11" s="456"/>
      <c r="EO11" s="456"/>
      <c r="EP11" s="456"/>
      <c r="EQ11" s="456"/>
      <c r="ER11" s="456"/>
      <c r="ES11" s="456"/>
      <c r="ET11" s="456"/>
      <c r="EU11" s="456"/>
      <c r="EV11" s="456"/>
      <c r="EW11" s="456"/>
      <c r="EX11" s="456"/>
      <c r="EY11" s="456"/>
      <c r="EZ11" s="456"/>
      <c r="FA11" s="456"/>
      <c r="FB11" s="456"/>
      <c r="FC11" s="456"/>
      <c r="FD11" s="456"/>
    </row>
    <row r="12" spans="1:160" x14ac:dyDescent="0.25">
      <c r="A12" s="488" t="s">
        <v>43</v>
      </c>
      <c r="B12" s="11">
        <v>2104</v>
      </c>
      <c r="C12" s="249">
        <v>1310</v>
      </c>
      <c r="D12" s="494" t="s">
        <v>300</v>
      </c>
      <c r="E12" s="11">
        <v>2104</v>
      </c>
      <c r="F12" s="461" t="s">
        <v>77</v>
      </c>
      <c r="G12" s="461" t="s">
        <v>29</v>
      </c>
      <c r="H12" s="462" t="s">
        <v>56</v>
      </c>
      <c r="I12" s="465">
        <v>409630</v>
      </c>
      <c r="J12" s="465">
        <v>409630</v>
      </c>
      <c r="K12" s="494" t="s">
        <v>282</v>
      </c>
      <c r="L12" s="11">
        <v>2104</v>
      </c>
      <c r="M12" s="461" t="s">
        <v>283</v>
      </c>
      <c r="N12" s="461" t="s">
        <v>29</v>
      </c>
      <c r="O12" s="462" t="s">
        <v>56</v>
      </c>
      <c r="P12" s="465">
        <v>0</v>
      </c>
      <c r="Q12" s="464" t="s">
        <v>284</v>
      </c>
      <c r="R12" s="11">
        <v>2104</v>
      </c>
      <c r="S12" s="461" t="s">
        <v>285</v>
      </c>
      <c r="T12" s="461" t="s">
        <v>29</v>
      </c>
      <c r="U12" s="462" t="s">
        <v>56</v>
      </c>
      <c r="V12" s="465">
        <v>0</v>
      </c>
      <c r="W12" s="465">
        <v>0</v>
      </c>
      <c r="X12" s="464" t="s">
        <v>287</v>
      </c>
      <c r="Y12" s="11">
        <v>2104</v>
      </c>
      <c r="Z12" s="461" t="s">
        <v>286</v>
      </c>
      <c r="AA12" s="461" t="s">
        <v>29</v>
      </c>
      <c r="AB12" s="462" t="s">
        <v>56</v>
      </c>
      <c r="AC12" s="465">
        <v>0</v>
      </c>
      <c r="AD12" s="465">
        <v>0</v>
      </c>
      <c r="AE12" s="464" t="s">
        <v>288</v>
      </c>
      <c r="AF12" s="11">
        <v>2104</v>
      </c>
      <c r="AG12" s="461" t="s">
        <v>29</v>
      </c>
      <c r="AH12" s="462" t="s">
        <v>56</v>
      </c>
      <c r="AI12" s="465">
        <v>0</v>
      </c>
      <c r="AJ12" s="490">
        <v>77</v>
      </c>
      <c r="AK12" s="465">
        <v>0</v>
      </c>
      <c r="AL12" s="464" t="s">
        <v>289</v>
      </c>
      <c r="AM12" s="11">
        <v>2104</v>
      </c>
      <c r="AN12" s="461" t="s">
        <v>29</v>
      </c>
      <c r="AO12" s="462" t="s">
        <v>56</v>
      </c>
      <c r="AP12" s="465">
        <v>0</v>
      </c>
      <c r="AQ12" s="490">
        <v>78</v>
      </c>
      <c r="AR12" s="465">
        <v>0</v>
      </c>
      <c r="AS12" s="464" t="s">
        <v>290</v>
      </c>
      <c r="AT12" s="11">
        <v>2104</v>
      </c>
      <c r="AU12" s="461" t="s">
        <v>29</v>
      </c>
      <c r="AV12" s="462" t="s">
        <v>56</v>
      </c>
      <c r="AW12" s="465">
        <v>0</v>
      </c>
      <c r="AX12" s="490">
        <v>79</v>
      </c>
      <c r="AY12" s="465">
        <v>0</v>
      </c>
      <c r="AZ12" s="464" t="s">
        <v>293</v>
      </c>
      <c r="BA12" s="11">
        <v>2104</v>
      </c>
      <c r="BB12" s="461" t="s">
        <v>29</v>
      </c>
      <c r="BC12" s="462" t="s">
        <v>56</v>
      </c>
      <c r="BD12" s="465">
        <v>31</v>
      </c>
      <c r="BE12" s="490">
        <v>81</v>
      </c>
      <c r="BF12" s="465">
        <v>31</v>
      </c>
      <c r="BG12" s="460" t="s">
        <v>291</v>
      </c>
      <c r="BH12" s="11">
        <v>2104</v>
      </c>
      <c r="BI12" s="461" t="s">
        <v>29</v>
      </c>
      <c r="BJ12" s="462" t="s">
        <v>56</v>
      </c>
      <c r="BK12" s="465">
        <v>0</v>
      </c>
      <c r="BL12" s="490">
        <v>82</v>
      </c>
      <c r="BM12" s="465">
        <v>0</v>
      </c>
      <c r="BN12" s="460" t="s">
        <v>292</v>
      </c>
      <c r="BO12" s="11">
        <v>2104</v>
      </c>
      <c r="BP12" s="461" t="s">
        <v>29</v>
      </c>
      <c r="BQ12" s="462" t="s">
        <v>56</v>
      </c>
      <c r="BR12" s="465">
        <v>0</v>
      </c>
      <c r="BS12" s="490">
        <v>83</v>
      </c>
      <c r="BT12" s="465">
        <v>0</v>
      </c>
      <c r="BU12" s="464">
        <v>358</v>
      </c>
      <c r="BV12" s="461">
        <v>0</v>
      </c>
      <c r="BW12" s="461" t="s">
        <v>29</v>
      </c>
      <c r="BX12" s="462" t="s">
        <v>41</v>
      </c>
      <c r="BY12" s="466">
        <v>0</v>
      </c>
      <c r="BZ12" s="466">
        <v>0</v>
      </c>
      <c r="CA12" s="474" t="s">
        <v>278</v>
      </c>
      <c r="CB12" s="472">
        <v>0</v>
      </c>
      <c r="CC12" s="472" t="s">
        <v>29</v>
      </c>
      <c r="CD12" s="473" t="s">
        <v>41</v>
      </c>
      <c r="CE12" s="466">
        <v>0</v>
      </c>
      <c r="CF12" s="466">
        <v>0</v>
      </c>
      <c r="CG12" s="474" t="s">
        <v>276</v>
      </c>
      <c r="CH12" s="472">
        <v>0</v>
      </c>
      <c r="CI12" s="472" t="s">
        <v>29</v>
      </c>
      <c r="CJ12" s="473" t="s">
        <v>41</v>
      </c>
      <c r="CK12" s="466">
        <v>0</v>
      </c>
      <c r="CL12" s="466">
        <v>0</v>
      </c>
      <c r="CM12" s="471">
        <v>361</v>
      </c>
      <c r="CN12" s="472">
        <v>0</v>
      </c>
      <c r="CO12" s="472" t="s">
        <v>29</v>
      </c>
      <c r="CP12" s="473" t="s">
        <v>41</v>
      </c>
      <c r="CQ12" s="466">
        <v>0</v>
      </c>
      <c r="CR12" s="466">
        <v>0</v>
      </c>
      <c r="CS12" s="456"/>
      <c r="CT12" s="456"/>
      <c r="CU12" s="456"/>
      <c r="CV12" s="456"/>
      <c r="CW12" s="456"/>
      <c r="CX12" s="456"/>
      <c r="CY12" s="456"/>
      <c r="CZ12" s="456"/>
      <c r="DA12" s="456"/>
      <c r="DB12" s="456"/>
      <c r="DC12" s="456"/>
      <c r="DD12" s="456"/>
      <c r="DE12" s="456"/>
      <c r="DF12" s="456"/>
      <c r="DG12" s="456"/>
      <c r="DH12" s="456"/>
      <c r="DI12" s="456"/>
      <c r="DJ12" s="456"/>
      <c r="DK12" s="456"/>
      <c r="DL12" s="456"/>
      <c r="DM12" s="456"/>
      <c r="DN12" s="456"/>
      <c r="DO12" s="456"/>
      <c r="DP12" s="456"/>
      <c r="DQ12" s="456"/>
      <c r="DR12" s="456"/>
      <c r="DS12" s="456"/>
      <c r="DT12" s="456"/>
      <c r="DU12" s="456"/>
      <c r="DV12" s="456"/>
      <c r="DW12" s="456"/>
      <c r="DX12" s="456"/>
      <c r="DY12" s="456"/>
      <c r="DZ12" s="456"/>
      <c r="EA12" s="456"/>
      <c r="EB12" s="456"/>
      <c r="EC12" s="456"/>
      <c r="ED12" s="456"/>
      <c r="EE12" s="456"/>
      <c r="EF12" s="456"/>
      <c r="EG12" s="456"/>
      <c r="EH12" s="456"/>
      <c r="EI12" s="456"/>
      <c r="EJ12" s="456"/>
      <c r="EK12" s="456"/>
      <c r="EL12" s="456"/>
      <c r="EM12" s="456"/>
      <c r="EN12" s="456"/>
      <c r="EO12" s="456"/>
      <c r="EP12" s="456"/>
      <c r="EQ12" s="456"/>
      <c r="ER12" s="456"/>
      <c r="ES12" s="456"/>
      <c r="ET12" s="456"/>
      <c r="EU12" s="456"/>
      <c r="EV12" s="456"/>
      <c r="EW12" s="456"/>
      <c r="EX12" s="456"/>
      <c r="EY12" s="456"/>
      <c r="EZ12" s="456"/>
      <c r="FA12" s="456"/>
      <c r="FB12" s="456"/>
      <c r="FC12" s="456"/>
      <c r="FD12" s="456"/>
    </row>
    <row r="13" spans="1:160" x14ac:dyDescent="0.25">
      <c r="A13" s="488" t="s">
        <v>44</v>
      </c>
      <c r="B13" s="1">
        <v>1704</v>
      </c>
      <c r="C13" s="249">
        <v>0</v>
      </c>
      <c r="D13" s="494" t="s">
        <v>301</v>
      </c>
      <c r="E13" s="1">
        <v>1704</v>
      </c>
      <c r="F13" s="461" t="s">
        <v>77</v>
      </c>
      <c r="G13" s="461" t="s">
        <v>29</v>
      </c>
      <c r="H13" s="462" t="s">
        <v>56</v>
      </c>
      <c r="I13" s="465">
        <v>0</v>
      </c>
      <c r="J13" s="465">
        <v>0</v>
      </c>
      <c r="K13" s="494" t="s">
        <v>282</v>
      </c>
      <c r="L13" s="1">
        <v>1704</v>
      </c>
      <c r="M13" s="461" t="s">
        <v>283</v>
      </c>
      <c r="N13" s="461" t="s">
        <v>29</v>
      </c>
      <c r="O13" s="462" t="s">
        <v>56</v>
      </c>
      <c r="P13" s="465">
        <v>0</v>
      </c>
      <c r="Q13" s="464" t="s">
        <v>284</v>
      </c>
      <c r="R13" s="1">
        <v>1704</v>
      </c>
      <c r="S13" s="461" t="s">
        <v>285</v>
      </c>
      <c r="T13" s="461" t="s">
        <v>29</v>
      </c>
      <c r="U13" s="462" t="s">
        <v>56</v>
      </c>
      <c r="V13" s="465">
        <v>0</v>
      </c>
      <c r="W13" s="465">
        <v>0</v>
      </c>
      <c r="X13" s="464" t="s">
        <v>287</v>
      </c>
      <c r="Y13" s="1">
        <v>1704</v>
      </c>
      <c r="Z13" s="461" t="s">
        <v>286</v>
      </c>
      <c r="AA13" s="461" t="s">
        <v>29</v>
      </c>
      <c r="AB13" s="462" t="s">
        <v>56</v>
      </c>
      <c r="AC13" s="465">
        <v>0</v>
      </c>
      <c r="AD13" s="465">
        <v>0</v>
      </c>
      <c r="AE13" s="464" t="s">
        <v>288</v>
      </c>
      <c r="AF13" s="1">
        <v>1704</v>
      </c>
      <c r="AG13" s="461" t="s">
        <v>29</v>
      </c>
      <c r="AH13" s="462" t="s">
        <v>56</v>
      </c>
      <c r="AI13" s="465">
        <v>0</v>
      </c>
      <c r="AJ13" s="490">
        <v>77</v>
      </c>
      <c r="AK13" s="465">
        <v>0</v>
      </c>
      <c r="AL13" s="464" t="s">
        <v>289</v>
      </c>
      <c r="AM13" s="1">
        <v>1704</v>
      </c>
      <c r="AN13" s="461" t="s">
        <v>29</v>
      </c>
      <c r="AO13" s="462" t="s">
        <v>56</v>
      </c>
      <c r="AP13" s="465">
        <v>0</v>
      </c>
      <c r="AQ13" s="490">
        <v>78</v>
      </c>
      <c r="AR13" s="465">
        <v>0</v>
      </c>
      <c r="AS13" s="464" t="s">
        <v>290</v>
      </c>
      <c r="AT13" s="1">
        <v>1704</v>
      </c>
      <c r="AU13" s="461" t="s">
        <v>29</v>
      </c>
      <c r="AV13" s="462" t="s">
        <v>56</v>
      </c>
      <c r="AW13" s="465">
        <v>0</v>
      </c>
      <c r="AX13" s="490">
        <v>79</v>
      </c>
      <c r="AY13" s="465">
        <v>0</v>
      </c>
      <c r="AZ13" s="464" t="s">
        <v>293</v>
      </c>
      <c r="BA13" s="1">
        <v>1704</v>
      </c>
      <c r="BB13" s="461" t="s">
        <v>29</v>
      </c>
      <c r="BC13" s="462" t="s">
        <v>56</v>
      </c>
      <c r="BD13" s="465">
        <v>0</v>
      </c>
      <c r="BE13" s="490">
        <v>81</v>
      </c>
      <c r="BF13" s="465">
        <v>0</v>
      </c>
      <c r="BG13" s="460" t="s">
        <v>291</v>
      </c>
      <c r="BH13" s="1">
        <v>1704</v>
      </c>
      <c r="BI13" s="461" t="s">
        <v>29</v>
      </c>
      <c r="BJ13" s="462" t="s">
        <v>56</v>
      </c>
      <c r="BK13" s="465">
        <v>0</v>
      </c>
      <c r="BL13" s="490">
        <v>82</v>
      </c>
      <c r="BM13" s="465">
        <v>0</v>
      </c>
      <c r="BN13" s="460" t="s">
        <v>292</v>
      </c>
      <c r="BO13" s="1">
        <v>1704</v>
      </c>
      <c r="BP13" s="461" t="s">
        <v>29</v>
      </c>
      <c r="BQ13" s="462" t="s">
        <v>56</v>
      </c>
      <c r="BR13" s="465">
        <v>0</v>
      </c>
      <c r="BS13" s="490">
        <v>83</v>
      </c>
      <c r="BT13" s="465">
        <v>0</v>
      </c>
      <c r="BU13" s="464"/>
      <c r="BV13" s="461"/>
      <c r="BW13" s="461"/>
      <c r="BX13" s="462"/>
      <c r="BY13" s="466" t="e">
        <v>#DIV/0!</v>
      </c>
      <c r="BZ13" s="466" t="e">
        <v>#DIV/0!</v>
      </c>
      <c r="CA13" s="474" t="s">
        <v>276</v>
      </c>
      <c r="CB13" s="472">
        <v>0</v>
      </c>
      <c r="CC13" s="472" t="s">
        <v>29</v>
      </c>
      <c r="CD13" s="473" t="s">
        <v>45</v>
      </c>
      <c r="CE13" s="466" t="e">
        <v>#DIV/0!</v>
      </c>
      <c r="CF13" s="466" t="e">
        <v>#DIV/0!</v>
      </c>
      <c r="CG13" s="474" t="s">
        <v>277</v>
      </c>
      <c r="CH13" s="472">
        <v>0</v>
      </c>
      <c r="CI13" s="472" t="s">
        <v>29</v>
      </c>
      <c r="CJ13" s="473" t="s">
        <v>45</v>
      </c>
      <c r="CK13" s="466" t="e">
        <v>#DIV/0!</v>
      </c>
      <c r="CL13" s="466" t="e">
        <v>#DIV/0!</v>
      </c>
      <c r="CM13" s="471">
        <v>362</v>
      </c>
      <c r="CN13" s="472">
        <v>0</v>
      </c>
      <c r="CO13" s="472" t="s">
        <v>29</v>
      </c>
      <c r="CP13" s="473" t="s">
        <v>45</v>
      </c>
      <c r="CQ13" s="466" t="e">
        <v>#DIV/0!</v>
      </c>
      <c r="CR13" s="466" t="e">
        <v>#DIV/0!</v>
      </c>
      <c r="CS13" s="456"/>
      <c r="CT13" s="456"/>
      <c r="CU13" s="456"/>
      <c r="CV13" s="456"/>
      <c r="CW13" s="456"/>
      <c r="CX13" s="456"/>
      <c r="CY13" s="456"/>
      <c r="CZ13" s="456"/>
      <c r="DA13" s="456"/>
      <c r="DB13" s="456"/>
      <c r="DC13" s="456"/>
      <c r="DD13" s="456"/>
      <c r="DE13" s="456"/>
      <c r="DF13" s="456"/>
      <c r="DG13" s="456"/>
      <c r="DH13" s="456"/>
      <c r="DI13" s="456"/>
      <c r="DJ13" s="456"/>
      <c r="DK13" s="456"/>
      <c r="DL13" s="456"/>
      <c r="DM13" s="456"/>
      <c r="DN13" s="456"/>
      <c r="DO13" s="456"/>
      <c r="DP13" s="456"/>
      <c r="DQ13" s="456"/>
      <c r="DR13" s="456"/>
      <c r="DS13" s="456"/>
      <c r="DT13" s="456"/>
      <c r="DU13" s="456"/>
      <c r="DV13" s="456"/>
      <c r="DW13" s="456"/>
      <c r="DX13" s="456"/>
      <c r="DY13" s="456"/>
      <c r="DZ13" s="456"/>
      <c r="EA13" s="456"/>
      <c r="EB13" s="456"/>
      <c r="EC13" s="456"/>
      <c r="ED13" s="456"/>
      <c r="EE13" s="456"/>
      <c r="EF13" s="456"/>
      <c r="EG13" s="456"/>
      <c r="EH13" s="456"/>
      <c r="EI13" s="456"/>
      <c r="EJ13" s="456"/>
      <c r="EK13" s="456"/>
      <c r="EL13" s="456"/>
      <c r="EM13" s="456"/>
      <c r="EN13" s="456"/>
      <c r="EO13" s="456"/>
      <c r="EP13" s="456"/>
      <c r="EQ13" s="456"/>
      <c r="ER13" s="456"/>
      <c r="ES13" s="456"/>
      <c r="ET13" s="456"/>
      <c r="EU13" s="456"/>
      <c r="EV13" s="456"/>
      <c r="EW13" s="456"/>
      <c r="EX13" s="456"/>
      <c r="EY13" s="456"/>
      <c r="EZ13" s="456"/>
      <c r="FA13" s="456"/>
      <c r="FB13" s="456"/>
      <c r="FC13" s="456"/>
      <c r="FD13" s="456"/>
    </row>
    <row r="14" spans="1:160" x14ac:dyDescent="0.25">
      <c r="A14" s="488" t="s">
        <v>46</v>
      </c>
      <c r="B14" s="57" t="s">
        <v>61</v>
      </c>
      <c r="C14" s="249">
        <v>4011</v>
      </c>
      <c r="D14" s="494" t="s">
        <v>302</v>
      </c>
      <c r="E14" s="57" t="s">
        <v>61</v>
      </c>
      <c r="F14" s="461" t="s">
        <v>77</v>
      </c>
      <c r="G14" s="461" t="s">
        <v>29</v>
      </c>
      <c r="H14" s="462" t="s">
        <v>56</v>
      </c>
      <c r="I14" s="465">
        <v>1002750</v>
      </c>
      <c r="J14" s="465">
        <v>1002750</v>
      </c>
      <c r="K14" s="494" t="s">
        <v>282</v>
      </c>
      <c r="L14" s="57" t="s">
        <v>61</v>
      </c>
      <c r="M14" s="461" t="s">
        <v>283</v>
      </c>
      <c r="N14" s="461" t="s">
        <v>29</v>
      </c>
      <c r="O14" s="462" t="s">
        <v>56</v>
      </c>
      <c r="P14" s="465">
        <v>1</v>
      </c>
      <c r="Q14" s="464" t="s">
        <v>284</v>
      </c>
      <c r="R14" s="57" t="s">
        <v>61</v>
      </c>
      <c r="S14" s="461" t="s">
        <v>285</v>
      </c>
      <c r="T14" s="461" t="s">
        <v>29</v>
      </c>
      <c r="U14" s="462" t="s">
        <v>56</v>
      </c>
      <c r="V14" s="465">
        <v>7</v>
      </c>
      <c r="W14" s="465">
        <v>7</v>
      </c>
      <c r="X14" s="464" t="s">
        <v>287</v>
      </c>
      <c r="Y14" s="57" t="s">
        <v>61</v>
      </c>
      <c r="Z14" s="461" t="s">
        <v>286</v>
      </c>
      <c r="AA14" s="461" t="s">
        <v>29</v>
      </c>
      <c r="AB14" s="462" t="s">
        <v>56</v>
      </c>
      <c r="AC14" s="465">
        <v>0</v>
      </c>
      <c r="AD14" s="465">
        <v>0</v>
      </c>
      <c r="AE14" s="464" t="s">
        <v>288</v>
      </c>
      <c r="AF14" s="57" t="s">
        <v>61</v>
      </c>
      <c r="AG14" s="461" t="s">
        <v>29</v>
      </c>
      <c r="AH14" s="462" t="s">
        <v>56</v>
      </c>
      <c r="AI14" s="465">
        <v>0</v>
      </c>
      <c r="AJ14" s="490">
        <v>77</v>
      </c>
      <c r="AK14" s="465">
        <v>0</v>
      </c>
      <c r="AL14" s="464" t="s">
        <v>289</v>
      </c>
      <c r="AM14" s="57" t="s">
        <v>61</v>
      </c>
      <c r="AN14" s="461" t="s">
        <v>29</v>
      </c>
      <c r="AO14" s="462" t="s">
        <v>56</v>
      </c>
      <c r="AP14" s="465">
        <v>0</v>
      </c>
      <c r="AQ14" s="490">
        <v>78</v>
      </c>
      <c r="AR14" s="465">
        <v>0</v>
      </c>
      <c r="AS14" s="464" t="s">
        <v>290</v>
      </c>
      <c r="AT14" s="57" t="s">
        <v>61</v>
      </c>
      <c r="AU14" s="461" t="s">
        <v>29</v>
      </c>
      <c r="AV14" s="462" t="s">
        <v>56</v>
      </c>
      <c r="AW14" s="465">
        <v>0</v>
      </c>
      <c r="AX14" s="490">
        <v>79</v>
      </c>
      <c r="AY14" s="465">
        <v>0</v>
      </c>
      <c r="AZ14" s="464" t="s">
        <v>293</v>
      </c>
      <c r="BA14" s="57" t="s">
        <v>61</v>
      </c>
      <c r="BB14" s="461" t="s">
        <v>29</v>
      </c>
      <c r="BC14" s="462" t="s">
        <v>56</v>
      </c>
      <c r="BD14" s="465">
        <v>0</v>
      </c>
      <c r="BE14" s="490">
        <v>81</v>
      </c>
      <c r="BF14" s="465">
        <v>0</v>
      </c>
      <c r="BG14" s="460" t="s">
        <v>291</v>
      </c>
      <c r="BH14" s="57" t="s">
        <v>61</v>
      </c>
      <c r="BI14" s="461" t="s">
        <v>29</v>
      </c>
      <c r="BJ14" s="462" t="s">
        <v>56</v>
      </c>
      <c r="BK14" s="465">
        <v>20</v>
      </c>
      <c r="BL14" s="490">
        <v>82</v>
      </c>
      <c r="BM14" s="465">
        <v>20</v>
      </c>
      <c r="BN14" s="460" t="s">
        <v>292</v>
      </c>
      <c r="BO14" s="57" t="s">
        <v>61</v>
      </c>
      <c r="BP14" s="461" t="s">
        <v>29</v>
      </c>
      <c r="BQ14" s="462" t="s">
        <v>56</v>
      </c>
      <c r="BR14" s="465">
        <v>0</v>
      </c>
      <c r="BS14" s="490">
        <v>83</v>
      </c>
      <c r="BT14" s="465">
        <v>0</v>
      </c>
      <c r="BU14" s="464"/>
      <c r="BV14" s="461"/>
      <c r="BW14" s="461"/>
      <c r="BX14" s="462"/>
      <c r="BY14" s="466">
        <v>7.9780603340812766</v>
      </c>
      <c r="BZ14" s="466">
        <v>7.9780603340812766</v>
      </c>
      <c r="CA14" s="474" t="s">
        <v>276</v>
      </c>
      <c r="CB14" s="472">
        <v>0</v>
      </c>
      <c r="CC14" s="472" t="s">
        <v>29</v>
      </c>
      <c r="CD14" s="473" t="s">
        <v>45</v>
      </c>
      <c r="CE14" s="466">
        <v>0.99725754176015957</v>
      </c>
      <c r="CF14" s="466">
        <v>0.99725754176015957</v>
      </c>
      <c r="CG14" s="474" t="s">
        <v>277</v>
      </c>
      <c r="CH14" s="472">
        <v>0</v>
      </c>
      <c r="CI14" s="472" t="s">
        <v>29</v>
      </c>
      <c r="CJ14" s="473" t="s">
        <v>45</v>
      </c>
      <c r="CK14" s="466">
        <v>6.9808027923211169</v>
      </c>
      <c r="CL14" s="466">
        <v>6.9808027923211169</v>
      </c>
      <c r="CM14" s="471">
        <v>362</v>
      </c>
      <c r="CN14" s="472">
        <v>0</v>
      </c>
      <c r="CO14" s="472" t="s">
        <v>29</v>
      </c>
      <c r="CP14" s="473" t="s">
        <v>45</v>
      </c>
      <c r="CQ14" s="466">
        <v>19.94515083520319</v>
      </c>
      <c r="CR14" s="466">
        <v>19.94515083520319</v>
      </c>
      <c r="CS14" s="456"/>
      <c r="CT14" s="456"/>
      <c r="CU14" s="456"/>
      <c r="CV14" s="456"/>
      <c r="CW14" s="456"/>
      <c r="CX14" s="456"/>
      <c r="CY14" s="456"/>
      <c r="CZ14" s="456"/>
      <c r="DA14" s="456"/>
      <c r="DB14" s="456"/>
      <c r="DC14" s="456"/>
      <c r="DD14" s="456"/>
      <c r="DE14" s="456"/>
      <c r="DF14" s="456"/>
      <c r="DG14" s="456"/>
      <c r="DH14" s="456"/>
      <c r="DI14" s="456"/>
      <c r="DJ14" s="456"/>
      <c r="DK14" s="456"/>
      <c r="DL14" s="456"/>
      <c r="DM14" s="456"/>
      <c r="DN14" s="456"/>
      <c r="DO14" s="456"/>
      <c r="DP14" s="456"/>
      <c r="DQ14" s="456"/>
      <c r="DR14" s="456"/>
      <c r="DS14" s="456"/>
      <c r="DT14" s="456"/>
      <c r="DU14" s="456"/>
      <c r="DV14" s="456"/>
      <c r="DW14" s="456"/>
      <c r="DX14" s="456"/>
      <c r="DY14" s="456"/>
      <c r="DZ14" s="456"/>
      <c r="EA14" s="456"/>
      <c r="EB14" s="456"/>
      <c r="EC14" s="456"/>
      <c r="ED14" s="456"/>
      <c r="EE14" s="456"/>
      <c r="EF14" s="456"/>
      <c r="EG14" s="456"/>
      <c r="EH14" s="456"/>
      <c r="EI14" s="456"/>
      <c r="EJ14" s="456"/>
      <c r="EK14" s="456"/>
      <c r="EL14" s="456"/>
      <c r="EM14" s="456"/>
      <c r="EN14" s="456"/>
      <c r="EO14" s="456"/>
      <c r="EP14" s="456"/>
      <c r="EQ14" s="456"/>
      <c r="ER14" s="456"/>
      <c r="ES14" s="456"/>
      <c r="ET14" s="456"/>
      <c r="EU14" s="456"/>
      <c r="EV14" s="456"/>
      <c r="EW14" s="456"/>
      <c r="EX14" s="456"/>
      <c r="EY14" s="456"/>
      <c r="EZ14" s="456"/>
      <c r="FA14" s="456"/>
      <c r="FB14" s="456"/>
      <c r="FC14" s="456"/>
      <c r="FD14" s="456"/>
    </row>
    <row r="15" spans="1:160" x14ac:dyDescent="0.25">
      <c r="A15" s="488" t="s">
        <v>47</v>
      </c>
      <c r="B15" s="1">
        <v>2404</v>
      </c>
      <c r="C15" s="249">
        <v>436</v>
      </c>
      <c r="D15" s="494" t="s">
        <v>303</v>
      </c>
      <c r="E15" s="1">
        <v>2404</v>
      </c>
      <c r="F15" s="461" t="s">
        <v>77</v>
      </c>
      <c r="G15" s="461" t="s">
        <v>29</v>
      </c>
      <c r="H15" s="462" t="s">
        <v>56</v>
      </c>
      <c r="I15" s="465">
        <v>95920</v>
      </c>
      <c r="J15" s="465">
        <v>95920</v>
      </c>
      <c r="K15" s="494" t="s">
        <v>282</v>
      </c>
      <c r="L15" s="1">
        <v>2404</v>
      </c>
      <c r="M15" s="461" t="s">
        <v>283</v>
      </c>
      <c r="N15" s="461" t="s">
        <v>29</v>
      </c>
      <c r="O15" s="462" t="s">
        <v>56</v>
      </c>
      <c r="P15" s="465">
        <v>0</v>
      </c>
      <c r="Q15" s="464" t="s">
        <v>284</v>
      </c>
      <c r="R15" s="1">
        <v>2404</v>
      </c>
      <c r="S15" s="461" t="s">
        <v>285</v>
      </c>
      <c r="T15" s="461" t="s">
        <v>29</v>
      </c>
      <c r="U15" s="462" t="s">
        <v>56</v>
      </c>
      <c r="V15" s="465">
        <v>0</v>
      </c>
      <c r="W15" s="465">
        <v>0</v>
      </c>
      <c r="X15" s="464" t="s">
        <v>287</v>
      </c>
      <c r="Y15" s="1">
        <v>2404</v>
      </c>
      <c r="Z15" s="461" t="s">
        <v>286</v>
      </c>
      <c r="AA15" s="461" t="s">
        <v>29</v>
      </c>
      <c r="AB15" s="462" t="s">
        <v>56</v>
      </c>
      <c r="AC15" s="465">
        <v>0</v>
      </c>
      <c r="AD15" s="465">
        <v>0</v>
      </c>
      <c r="AE15" s="464" t="s">
        <v>288</v>
      </c>
      <c r="AF15" s="1">
        <v>2404</v>
      </c>
      <c r="AG15" s="461" t="s">
        <v>29</v>
      </c>
      <c r="AH15" s="462" t="s">
        <v>56</v>
      </c>
      <c r="AI15" s="465">
        <v>0</v>
      </c>
      <c r="AJ15" s="490">
        <v>77</v>
      </c>
      <c r="AK15" s="465">
        <v>0</v>
      </c>
      <c r="AL15" s="464" t="s">
        <v>289</v>
      </c>
      <c r="AM15" s="1">
        <v>2404</v>
      </c>
      <c r="AN15" s="461" t="s">
        <v>29</v>
      </c>
      <c r="AO15" s="462" t="s">
        <v>56</v>
      </c>
      <c r="AP15" s="465">
        <v>0</v>
      </c>
      <c r="AQ15" s="490">
        <v>78</v>
      </c>
      <c r="AR15" s="465">
        <v>0</v>
      </c>
      <c r="AS15" s="464" t="s">
        <v>290</v>
      </c>
      <c r="AT15" s="1">
        <v>2404</v>
      </c>
      <c r="AU15" s="461" t="s">
        <v>29</v>
      </c>
      <c r="AV15" s="462" t="s">
        <v>56</v>
      </c>
      <c r="AW15" s="465">
        <v>0</v>
      </c>
      <c r="AX15" s="490">
        <v>79</v>
      </c>
      <c r="AY15" s="465">
        <v>0</v>
      </c>
      <c r="AZ15" s="464" t="s">
        <v>293</v>
      </c>
      <c r="BA15" s="1">
        <v>2404</v>
      </c>
      <c r="BB15" s="461" t="s">
        <v>29</v>
      </c>
      <c r="BC15" s="462" t="s">
        <v>56</v>
      </c>
      <c r="BD15" s="465">
        <v>31</v>
      </c>
      <c r="BE15" s="490">
        <v>81</v>
      </c>
      <c r="BF15" s="465">
        <v>31</v>
      </c>
      <c r="BG15" s="460" t="s">
        <v>291</v>
      </c>
      <c r="BH15" s="1">
        <v>2404</v>
      </c>
      <c r="BI15" s="461" t="s">
        <v>29</v>
      </c>
      <c r="BJ15" s="462" t="s">
        <v>56</v>
      </c>
      <c r="BK15" s="465">
        <v>0</v>
      </c>
      <c r="BL15" s="490">
        <v>82</v>
      </c>
      <c r="BM15" s="465">
        <v>0</v>
      </c>
      <c r="BN15" s="460" t="s">
        <v>292</v>
      </c>
      <c r="BO15" s="1">
        <v>2404</v>
      </c>
      <c r="BP15" s="461" t="s">
        <v>29</v>
      </c>
      <c r="BQ15" s="462" t="s">
        <v>56</v>
      </c>
      <c r="BR15" s="465">
        <v>0</v>
      </c>
      <c r="BS15" s="490">
        <v>83</v>
      </c>
      <c r="BT15" s="465">
        <v>0</v>
      </c>
      <c r="BU15" s="464"/>
      <c r="BV15" s="461"/>
      <c r="BW15" s="461"/>
      <c r="BX15" s="462"/>
      <c r="BY15" s="466">
        <v>0</v>
      </c>
      <c r="BZ15" s="466">
        <v>0</v>
      </c>
      <c r="CA15" s="474" t="s">
        <v>277</v>
      </c>
      <c r="CB15" s="472">
        <v>0</v>
      </c>
      <c r="CC15" s="472" t="s">
        <v>29</v>
      </c>
      <c r="CD15" s="473" t="s">
        <v>48</v>
      </c>
      <c r="CE15" s="466">
        <v>0</v>
      </c>
      <c r="CF15" s="466">
        <v>0</v>
      </c>
      <c r="CG15" s="474" t="s">
        <v>280</v>
      </c>
      <c r="CH15" s="472">
        <v>0</v>
      </c>
      <c r="CI15" s="472" t="s">
        <v>29</v>
      </c>
      <c r="CJ15" s="473" t="s">
        <v>48</v>
      </c>
      <c r="CK15" s="466">
        <v>0</v>
      </c>
      <c r="CL15" s="466">
        <v>0</v>
      </c>
      <c r="CM15" s="471">
        <v>363</v>
      </c>
      <c r="CN15" s="472">
        <v>0</v>
      </c>
      <c r="CO15" s="472" t="s">
        <v>29</v>
      </c>
      <c r="CP15" s="473" t="s">
        <v>48</v>
      </c>
      <c r="CQ15" s="466">
        <v>0</v>
      </c>
      <c r="CR15" s="466">
        <v>0</v>
      </c>
      <c r="CS15" s="456"/>
      <c r="CT15" s="456"/>
      <c r="CU15" s="456"/>
      <c r="CV15" s="456"/>
      <c r="CW15" s="456"/>
      <c r="CX15" s="456"/>
      <c r="CY15" s="456"/>
      <c r="CZ15" s="456"/>
      <c r="DA15" s="456"/>
      <c r="DB15" s="456"/>
      <c r="DC15" s="456"/>
      <c r="DD15" s="456"/>
      <c r="DE15" s="456"/>
      <c r="DF15" s="456"/>
      <c r="DG15" s="456"/>
      <c r="DH15" s="456"/>
      <c r="DI15" s="456"/>
      <c r="DJ15" s="456"/>
      <c r="DK15" s="456"/>
      <c r="DL15" s="456"/>
      <c r="DM15" s="456"/>
      <c r="DN15" s="456"/>
      <c r="DO15" s="456"/>
      <c r="DP15" s="456"/>
      <c r="DQ15" s="456"/>
      <c r="DR15" s="456"/>
      <c r="DS15" s="456"/>
      <c r="DT15" s="456"/>
      <c r="DU15" s="456"/>
      <c r="DV15" s="456"/>
      <c r="DW15" s="456"/>
      <c r="DX15" s="456"/>
      <c r="DY15" s="456"/>
      <c r="DZ15" s="456"/>
      <c r="EA15" s="456"/>
      <c r="EB15" s="456"/>
      <c r="EC15" s="456"/>
      <c r="ED15" s="456"/>
      <c r="EE15" s="456"/>
      <c r="EF15" s="456"/>
      <c r="EG15" s="456"/>
      <c r="EH15" s="456"/>
      <c r="EI15" s="456"/>
      <c r="EJ15" s="456"/>
      <c r="EK15" s="456"/>
      <c r="EL15" s="456"/>
      <c r="EM15" s="456"/>
      <c r="EN15" s="456"/>
      <c r="EO15" s="456"/>
      <c r="EP15" s="456"/>
      <c r="EQ15" s="456"/>
      <c r="ER15" s="456"/>
      <c r="ES15" s="456"/>
      <c r="ET15" s="456"/>
      <c r="EU15" s="456"/>
      <c r="EV15" s="456"/>
      <c r="EW15" s="456"/>
      <c r="EX15" s="456"/>
      <c r="EY15" s="456"/>
      <c r="EZ15" s="456"/>
      <c r="FA15" s="456"/>
      <c r="FB15" s="456"/>
      <c r="FC15" s="456"/>
      <c r="FD15" s="456"/>
    </row>
    <row r="16" spans="1:160" x14ac:dyDescent="0.25">
      <c r="A16" s="488" t="s">
        <v>50</v>
      </c>
      <c r="B16" s="1">
        <v>205</v>
      </c>
      <c r="C16" s="249">
        <v>4046</v>
      </c>
      <c r="D16" s="494" t="s">
        <v>99</v>
      </c>
      <c r="E16" s="1">
        <v>205</v>
      </c>
      <c r="F16" s="461" t="s">
        <v>77</v>
      </c>
      <c r="G16" s="461" t="s">
        <v>29</v>
      </c>
      <c r="H16" s="462" t="s">
        <v>56</v>
      </c>
      <c r="I16" s="465">
        <v>870378</v>
      </c>
      <c r="J16" s="465">
        <v>870378</v>
      </c>
      <c r="K16" s="494" t="s">
        <v>282</v>
      </c>
      <c r="L16" s="1">
        <v>205</v>
      </c>
      <c r="M16" s="461" t="s">
        <v>283</v>
      </c>
      <c r="N16" s="461" t="s">
        <v>29</v>
      </c>
      <c r="O16" s="462" t="s">
        <v>56</v>
      </c>
      <c r="P16" s="465">
        <v>0</v>
      </c>
      <c r="Q16" s="464" t="s">
        <v>284</v>
      </c>
      <c r="R16" s="1">
        <v>205</v>
      </c>
      <c r="S16" s="461" t="s">
        <v>285</v>
      </c>
      <c r="T16" s="461" t="s">
        <v>29</v>
      </c>
      <c r="U16" s="462" t="s">
        <v>56</v>
      </c>
      <c r="V16" s="465">
        <v>9</v>
      </c>
      <c r="W16" s="465">
        <v>9</v>
      </c>
      <c r="X16" s="464" t="s">
        <v>287</v>
      </c>
      <c r="Y16" s="1">
        <v>205</v>
      </c>
      <c r="Z16" s="461" t="s">
        <v>286</v>
      </c>
      <c r="AA16" s="461" t="s">
        <v>29</v>
      </c>
      <c r="AB16" s="462" t="s">
        <v>56</v>
      </c>
      <c r="AC16" s="465">
        <v>0</v>
      </c>
      <c r="AD16" s="465">
        <v>0</v>
      </c>
      <c r="AE16" s="464" t="s">
        <v>288</v>
      </c>
      <c r="AF16" s="1">
        <v>205</v>
      </c>
      <c r="AG16" s="461" t="s">
        <v>29</v>
      </c>
      <c r="AH16" s="462" t="s">
        <v>56</v>
      </c>
      <c r="AI16" s="465">
        <v>0</v>
      </c>
      <c r="AJ16" s="490">
        <v>77</v>
      </c>
      <c r="AK16" s="465">
        <v>0</v>
      </c>
      <c r="AL16" s="464" t="s">
        <v>289</v>
      </c>
      <c r="AM16" s="1">
        <v>205</v>
      </c>
      <c r="AN16" s="461" t="s">
        <v>29</v>
      </c>
      <c r="AO16" s="462" t="s">
        <v>56</v>
      </c>
      <c r="AP16" s="465">
        <v>0</v>
      </c>
      <c r="AQ16" s="490">
        <v>78</v>
      </c>
      <c r="AR16" s="465">
        <v>0</v>
      </c>
      <c r="AS16" s="464" t="s">
        <v>290</v>
      </c>
      <c r="AT16" s="1">
        <v>205</v>
      </c>
      <c r="AU16" s="461" t="s">
        <v>29</v>
      </c>
      <c r="AV16" s="462" t="s">
        <v>56</v>
      </c>
      <c r="AW16" s="465">
        <v>0</v>
      </c>
      <c r="AX16" s="490">
        <v>79</v>
      </c>
      <c r="AY16" s="465">
        <v>0</v>
      </c>
      <c r="AZ16" s="464" t="s">
        <v>293</v>
      </c>
      <c r="BA16" s="1">
        <v>205</v>
      </c>
      <c r="BB16" s="461" t="s">
        <v>29</v>
      </c>
      <c r="BC16" s="462" t="s">
        <v>56</v>
      </c>
      <c r="BD16" s="465">
        <v>0</v>
      </c>
      <c r="BE16" s="490">
        <v>81</v>
      </c>
      <c r="BF16" s="465">
        <v>0</v>
      </c>
      <c r="BG16" s="460" t="s">
        <v>291</v>
      </c>
      <c r="BH16" s="1">
        <v>205</v>
      </c>
      <c r="BI16" s="461" t="s">
        <v>29</v>
      </c>
      <c r="BJ16" s="462" t="s">
        <v>56</v>
      </c>
      <c r="BK16" s="465">
        <v>0</v>
      </c>
      <c r="BL16" s="490">
        <v>82</v>
      </c>
      <c r="BM16" s="465">
        <v>0</v>
      </c>
      <c r="BN16" s="460" t="s">
        <v>292</v>
      </c>
      <c r="BO16" s="1">
        <v>205</v>
      </c>
      <c r="BP16" s="461" t="s">
        <v>29</v>
      </c>
      <c r="BQ16" s="462" t="s">
        <v>56</v>
      </c>
      <c r="BR16" s="465">
        <v>0</v>
      </c>
      <c r="BS16" s="490">
        <v>83</v>
      </c>
      <c r="BT16" s="465">
        <v>0</v>
      </c>
      <c r="BU16" s="464">
        <v>358</v>
      </c>
      <c r="BV16" s="461">
        <v>0</v>
      </c>
      <c r="BW16" s="461" t="s">
        <v>29</v>
      </c>
      <c r="BX16" s="462" t="s">
        <v>45</v>
      </c>
      <c r="BY16" s="466">
        <v>10.340334888979271</v>
      </c>
      <c r="BZ16" s="466">
        <v>10.340334888979271</v>
      </c>
      <c r="CA16" s="474" t="s">
        <v>278</v>
      </c>
      <c r="CB16" s="472">
        <v>0</v>
      </c>
      <c r="CC16" s="472" t="s">
        <v>29</v>
      </c>
      <c r="CD16" s="473" t="s">
        <v>45</v>
      </c>
      <c r="CE16" s="466">
        <v>0</v>
      </c>
      <c r="CF16" s="466">
        <v>0</v>
      </c>
      <c r="CG16" s="474" t="s">
        <v>276</v>
      </c>
      <c r="CH16" s="472">
        <v>0</v>
      </c>
      <c r="CI16" s="472" t="s">
        <v>29</v>
      </c>
      <c r="CJ16" s="473" t="s">
        <v>45</v>
      </c>
      <c r="CK16" s="466">
        <v>10.340334888979271</v>
      </c>
      <c r="CL16" s="466">
        <v>10.340334888979271</v>
      </c>
      <c r="CM16" s="471">
        <v>361</v>
      </c>
      <c r="CN16" s="472">
        <v>0</v>
      </c>
      <c r="CO16" s="472" t="s">
        <v>29</v>
      </c>
      <c r="CP16" s="473" t="s">
        <v>45</v>
      </c>
      <c r="CQ16" s="466">
        <v>0</v>
      </c>
      <c r="CR16" s="466">
        <v>0</v>
      </c>
      <c r="CS16" s="456"/>
      <c r="CT16" s="456"/>
      <c r="CU16" s="456"/>
      <c r="CV16" s="456"/>
      <c r="CW16" s="456"/>
      <c r="CX16" s="456"/>
      <c r="CY16" s="456"/>
      <c r="CZ16" s="456"/>
      <c r="DA16" s="456"/>
      <c r="DB16" s="456"/>
      <c r="DC16" s="456"/>
      <c r="DD16" s="456"/>
      <c r="DE16" s="456"/>
      <c r="DF16" s="456"/>
      <c r="DG16" s="456"/>
      <c r="DH16" s="456"/>
      <c r="DI16" s="456"/>
      <c r="DJ16" s="456"/>
      <c r="DK16" s="456"/>
      <c r="DL16" s="456"/>
      <c r="DM16" s="456"/>
      <c r="DN16" s="456"/>
      <c r="DO16" s="456"/>
      <c r="DP16" s="456"/>
      <c r="DQ16" s="456"/>
      <c r="DR16" s="456"/>
      <c r="DS16" s="456"/>
      <c r="DT16" s="456"/>
      <c r="DU16" s="456"/>
      <c r="DV16" s="456"/>
      <c r="DW16" s="456"/>
      <c r="DX16" s="456"/>
      <c r="DY16" s="456"/>
      <c r="DZ16" s="456"/>
      <c r="EA16" s="456"/>
      <c r="EB16" s="456"/>
      <c r="EC16" s="456"/>
      <c r="ED16" s="456"/>
      <c r="EE16" s="456"/>
      <c r="EF16" s="456"/>
      <c r="EG16" s="456"/>
      <c r="EH16" s="456"/>
      <c r="EI16" s="456"/>
      <c r="EJ16" s="456"/>
      <c r="EK16" s="456"/>
      <c r="EL16" s="456"/>
      <c r="EM16" s="456"/>
      <c r="EN16" s="456"/>
      <c r="EO16" s="456"/>
      <c r="EP16" s="456"/>
      <c r="EQ16" s="456"/>
      <c r="ER16" s="456"/>
      <c r="ES16" s="456"/>
      <c r="ET16" s="456"/>
      <c r="EU16" s="456"/>
      <c r="EV16" s="456"/>
      <c r="EW16" s="456"/>
      <c r="EX16" s="456"/>
      <c r="EY16" s="456"/>
      <c r="EZ16" s="456"/>
      <c r="FA16" s="456"/>
      <c r="FB16" s="456"/>
      <c r="FC16" s="456"/>
      <c r="FD16" s="456"/>
    </row>
    <row r="17" spans="1:160" x14ac:dyDescent="0.25">
      <c r="A17" s="488" t="s">
        <v>51</v>
      </c>
      <c r="B17" s="1">
        <v>2009</v>
      </c>
      <c r="C17" s="249">
        <v>904</v>
      </c>
      <c r="D17" s="494" t="s">
        <v>103</v>
      </c>
      <c r="E17" s="1">
        <v>2009</v>
      </c>
      <c r="F17" s="461" t="s">
        <v>77</v>
      </c>
      <c r="G17" s="461" t="s">
        <v>29</v>
      </c>
      <c r="H17" s="462" t="s">
        <v>56</v>
      </c>
      <c r="I17" s="478">
        <v>164980</v>
      </c>
      <c r="J17" s="478">
        <v>164980</v>
      </c>
      <c r="K17" s="494" t="s">
        <v>282</v>
      </c>
      <c r="L17" s="1">
        <v>2009</v>
      </c>
      <c r="M17" s="461" t="s">
        <v>283</v>
      </c>
      <c r="N17" s="461" t="s">
        <v>29</v>
      </c>
      <c r="O17" s="462" t="s">
        <v>56</v>
      </c>
      <c r="P17" s="478">
        <v>0</v>
      </c>
      <c r="Q17" s="464" t="s">
        <v>284</v>
      </c>
      <c r="R17" s="1">
        <v>2009</v>
      </c>
      <c r="S17" s="461" t="s">
        <v>285</v>
      </c>
      <c r="T17" s="461" t="s">
        <v>29</v>
      </c>
      <c r="U17" s="462" t="s">
        <v>56</v>
      </c>
      <c r="V17" s="478">
        <v>4</v>
      </c>
      <c r="W17" s="478">
        <v>4</v>
      </c>
      <c r="X17" s="464" t="s">
        <v>287</v>
      </c>
      <c r="Y17" s="1">
        <v>2009</v>
      </c>
      <c r="Z17" s="461" t="s">
        <v>286</v>
      </c>
      <c r="AA17" s="461" t="s">
        <v>29</v>
      </c>
      <c r="AB17" s="462" t="s">
        <v>56</v>
      </c>
      <c r="AC17" s="478">
        <v>0</v>
      </c>
      <c r="AD17" s="478">
        <v>0</v>
      </c>
      <c r="AE17" s="464" t="s">
        <v>288</v>
      </c>
      <c r="AF17" s="1">
        <v>2009</v>
      </c>
      <c r="AG17" s="461" t="s">
        <v>29</v>
      </c>
      <c r="AH17" s="462" t="s">
        <v>56</v>
      </c>
      <c r="AI17" s="478">
        <v>0</v>
      </c>
      <c r="AJ17" s="490">
        <v>77</v>
      </c>
      <c r="AK17" s="478">
        <v>0</v>
      </c>
      <c r="AL17" s="464" t="s">
        <v>289</v>
      </c>
      <c r="AM17" s="1">
        <v>2009</v>
      </c>
      <c r="AN17" s="461" t="s">
        <v>29</v>
      </c>
      <c r="AO17" s="462" t="s">
        <v>56</v>
      </c>
      <c r="AP17" s="478">
        <v>0</v>
      </c>
      <c r="AQ17" s="490">
        <v>78</v>
      </c>
      <c r="AR17" s="478">
        <v>0</v>
      </c>
      <c r="AS17" s="464" t="s">
        <v>290</v>
      </c>
      <c r="AT17" s="1">
        <v>2009</v>
      </c>
      <c r="AU17" s="461" t="s">
        <v>29</v>
      </c>
      <c r="AV17" s="462" t="s">
        <v>56</v>
      </c>
      <c r="AW17" s="478">
        <v>0</v>
      </c>
      <c r="AX17" s="490">
        <v>79</v>
      </c>
      <c r="AY17" s="478">
        <v>0</v>
      </c>
      <c r="AZ17" s="464" t="s">
        <v>293</v>
      </c>
      <c r="BA17" s="1">
        <v>2009</v>
      </c>
      <c r="BB17" s="461" t="s">
        <v>29</v>
      </c>
      <c r="BC17" s="462" t="s">
        <v>56</v>
      </c>
      <c r="BD17" s="478">
        <v>31</v>
      </c>
      <c r="BE17" s="490">
        <v>81</v>
      </c>
      <c r="BF17" s="478">
        <v>31</v>
      </c>
      <c r="BG17" s="460" t="s">
        <v>291</v>
      </c>
      <c r="BH17" s="1">
        <v>2009</v>
      </c>
      <c r="BI17" s="461" t="s">
        <v>29</v>
      </c>
      <c r="BJ17" s="462" t="s">
        <v>56</v>
      </c>
      <c r="BK17" s="478">
        <v>0</v>
      </c>
      <c r="BL17" s="490">
        <v>82</v>
      </c>
      <c r="BM17" s="478">
        <v>0</v>
      </c>
      <c r="BN17" s="460" t="s">
        <v>292</v>
      </c>
      <c r="BO17" s="1">
        <v>2009</v>
      </c>
      <c r="BP17" s="461" t="s">
        <v>29</v>
      </c>
      <c r="BQ17" s="462" t="s">
        <v>56</v>
      </c>
      <c r="BR17" s="478">
        <v>0</v>
      </c>
      <c r="BS17" s="490">
        <v>83</v>
      </c>
      <c r="BT17" s="478">
        <v>0</v>
      </c>
      <c r="BU17" s="479">
        <v>358</v>
      </c>
      <c r="BV17" s="475">
        <v>0</v>
      </c>
      <c r="BW17" s="475" t="s">
        <v>29</v>
      </c>
      <c r="BX17" s="476" t="s">
        <v>52</v>
      </c>
      <c r="BY17" s="480">
        <v>24.245363074312039</v>
      </c>
      <c r="BZ17" s="480">
        <v>24.245363074312039</v>
      </c>
      <c r="CA17" s="487" t="s">
        <v>278</v>
      </c>
      <c r="CB17" s="482">
        <v>0</v>
      </c>
      <c r="CC17" s="482" t="s">
        <v>29</v>
      </c>
      <c r="CD17" s="483" t="s">
        <v>52</v>
      </c>
      <c r="CE17" s="480">
        <v>0</v>
      </c>
      <c r="CF17" s="480">
        <v>0</v>
      </c>
      <c r="CG17" s="487" t="s">
        <v>276</v>
      </c>
      <c r="CH17" s="482">
        <v>0</v>
      </c>
      <c r="CI17" s="482" t="s">
        <v>29</v>
      </c>
      <c r="CJ17" s="483" t="s">
        <v>52</v>
      </c>
      <c r="CK17" s="480">
        <v>24.245363074312039</v>
      </c>
      <c r="CL17" s="480">
        <v>24.245363074312039</v>
      </c>
      <c r="CM17" s="481">
        <v>361</v>
      </c>
      <c r="CN17" s="482">
        <v>0</v>
      </c>
      <c r="CO17" s="482" t="s">
        <v>29</v>
      </c>
      <c r="CP17" s="483" t="s">
        <v>52</v>
      </c>
      <c r="CQ17" s="480">
        <v>0</v>
      </c>
      <c r="CR17" s="480">
        <v>0</v>
      </c>
      <c r="CS17" s="456"/>
      <c r="CT17" s="456"/>
      <c r="CU17" s="456"/>
      <c r="CV17" s="456"/>
      <c r="CW17" s="456"/>
      <c r="CX17" s="456"/>
      <c r="CY17" s="456"/>
      <c r="CZ17" s="456"/>
      <c r="DA17" s="456"/>
      <c r="DB17" s="456"/>
      <c r="DC17" s="456"/>
      <c r="DD17" s="456"/>
      <c r="DE17" s="456"/>
      <c r="DF17" s="456"/>
      <c r="DG17" s="456"/>
      <c r="DH17" s="456"/>
      <c r="DI17" s="456"/>
      <c r="DJ17" s="456"/>
      <c r="DK17" s="456"/>
      <c r="DL17" s="456"/>
      <c r="DM17" s="456"/>
      <c r="DN17" s="456"/>
      <c r="DO17" s="456"/>
      <c r="DP17" s="456"/>
      <c r="DQ17" s="456"/>
      <c r="DR17" s="456"/>
      <c r="DS17" s="456"/>
      <c r="DT17" s="456"/>
      <c r="DU17" s="456"/>
      <c r="DV17" s="456"/>
      <c r="DW17" s="456"/>
      <c r="DX17" s="456"/>
      <c r="DY17" s="456"/>
      <c r="DZ17" s="456"/>
      <c r="EA17" s="456"/>
      <c r="EB17" s="456"/>
      <c r="EC17" s="456"/>
      <c r="ED17" s="456"/>
      <c r="EE17" s="456"/>
      <c r="EF17" s="456"/>
      <c r="EG17" s="456"/>
      <c r="EH17" s="456"/>
      <c r="EI17" s="456"/>
      <c r="EJ17" s="456"/>
      <c r="EK17" s="456"/>
      <c r="EL17" s="456"/>
      <c r="EM17" s="456"/>
      <c r="EN17" s="456"/>
      <c r="EO17" s="456"/>
      <c r="EP17" s="456"/>
      <c r="EQ17" s="456"/>
      <c r="ER17" s="456"/>
      <c r="ES17" s="456"/>
      <c r="ET17" s="456"/>
      <c r="EU17" s="456"/>
      <c r="EV17" s="456"/>
      <c r="EW17" s="456"/>
      <c r="EX17" s="456"/>
      <c r="EY17" s="456"/>
      <c r="EZ17" s="456"/>
      <c r="FA17" s="456"/>
      <c r="FB17" s="456"/>
      <c r="FC17" s="456"/>
      <c r="FD17" s="456"/>
    </row>
    <row r="18" spans="1:160" x14ac:dyDescent="0.25">
      <c r="A18" s="493" t="s">
        <v>14</v>
      </c>
      <c r="B18" s="1">
        <v>2001</v>
      </c>
      <c r="C18" s="249">
        <v>5487</v>
      </c>
      <c r="D18" s="494" t="s">
        <v>97</v>
      </c>
      <c r="E18" s="1">
        <v>2001</v>
      </c>
      <c r="F18" s="461" t="s">
        <v>77</v>
      </c>
      <c r="G18" s="461" t="s">
        <v>29</v>
      </c>
      <c r="H18" s="462" t="s">
        <v>56</v>
      </c>
      <c r="I18" s="478">
        <v>0</v>
      </c>
      <c r="J18" s="478">
        <v>0</v>
      </c>
      <c r="K18" s="494" t="s">
        <v>282</v>
      </c>
      <c r="L18" s="1">
        <v>2001</v>
      </c>
      <c r="M18" s="461" t="s">
        <v>283</v>
      </c>
      <c r="N18" s="461" t="s">
        <v>29</v>
      </c>
      <c r="O18" s="462" t="s">
        <v>56</v>
      </c>
      <c r="P18" s="478">
        <v>0</v>
      </c>
      <c r="Q18" s="464" t="s">
        <v>284</v>
      </c>
      <c r="R18" s="1">
        <v>2001</v>
      </c>
      <c r="S18" s="461" t="s">
        <v>285</v>
      </c>
      <c r="T18" s="461" t="s">
        <v>29</v>
      </c>
      <c r="U18" s="462" t="s">
        <v>56</v>
      </c>
      <c r="V18" s="478">
        <v>0</v>
      </c>
      <c r="W18" s="478">
        <v>0</v>
      </c>
      <c r="X18" s="464" t="s">
        <v>287</v>
      </c>
      <c r="Y18" s="1">
        <v>2001</v>
      </c>
      <c r="Z18" s="461" t="s">
        <v>286</v>
      </c>
      <c r="AA18" s="461" t="s">
        <v>29</v>
      </c>
      <c r="AB18" s="462" t="s">
        <v>56</v>
      </c>
      <c r="AC18" s="478">
        <v>0</v>
      </c>
      <c r="AD18" s="478">
        <v>0</v>
      </c>
      <c r="AE18" s="464" t="s">
        <v>288</v>
      </c>
      <c r="AF18" s="1">
        <v>2001</v>
      </c>
      <c r="AG18" s="461" t="s">
        <v>29</v>
      </c>
      <c r="AH18" s="462" t="s">
        <v>56</v>
      </c>
      <c r="AI18" s="478">
        <v>0</v>
      </c>
      <c r="AJ18" s="490">
        <v>77</v>
      </c>
      <c r="AK18" s="478">
        <v>0</v>
      </c>
      <c r="AL18" s="464" t="s">
        <v>289</v>
      </c>
      <c r="AM18" s="1">
        <v>2001</v>
      </c>
      <c r="AN18" s="461" t="s">
        <v>29</v>
      </c>
      <c r="AO18" s="462" t="s">
        <v>56</v>
      </c>
      <c r="AP18" s="478">
        <v>0</v>
      </c>
      <c r="AQ18" s="490">
        <v>78</v>
      </c>
      <c r="AR18" s="478">
        <v>0</v>
      </c>
      <c r="AS18" s="464" t="s">
        <v>290</v>
      </c>
      <c r="AT18" s="1">
        <v>2001</v>
      </c>
      <c r="AU18" s="461" t="s">
        <v>29</v>
      </c>
      <c r="AV18" s="462" t="s">
        <v>56</v>
      </c>
      <c r="AW18" s="478">
        <v>0</v>
      </c>
      <c r="AX18" s="490">
        <v>79</v>
      </c>
      <c r="AY18" s="478">
        <v>0</v>
      </c>
      <c r="AZ18" s="464" t="s">
        <v>293</v>
      </c>
      <c r="BA18" s="1">
        <v>2001</v>
      </c>
      <c r="BB18" s="461" t="s">
        <v>29</v>
      </c>
      <c r="BC18" s="462" t="s">
        <v>56</v>
      </c>
      <c r="BD18" s="478">
        <v>0</v>
      </c>
      <c r="BE18" s="490">
        <v>81</v>
      </c>
      <c r="BF18" s="478">
        <v>0</v>
      </c>
      <c r="BG18" s="460" t="s">
        <v>291</v>
      </c>
      <c r="BH18" s="1">
        <v>2001</v>
      </c>
      <c r="BI18" s="461" t="s">
        <v>29</v>
      </c>
      <c r="BJ18" s="462" t="s">
        <v>56</v>
      </c>
      <c r="BK18" s="478">
        <v>0</v>
      </c>
      <c r="BL18" s="490">
        <v>82</v>
      </c>
      <c r="BM18" s="478">
        <v>0</v>
      </c>
      <c r="BN18" s="460" t="s">
        <v>292</v>
      </c>
      <c r="BO18" s="1">
        <v>2001</v>
      </c>
      <c r="BP18" s="461" t="s">
        <v>29</v>
      </c>
      <c r="BQ18" s="462" t="s">
        <v>56</v>
      </c>
      <c r="BR18" s="478">
        <v>0</v>
      </c>
      <c r="BS18" s="490">
        <v>83</v>
      </c>
      <c r="BT18" s="478">
        <v>0</v>
      </c>
      <c r="BU18" s="479">
        <v>359</v>
      </c>
      <c r="BV18" s="475">
        <v>0</v>
      </c>
      <c r="BW18" s="475" t="s">
        <v>29</v>
      </c>
      <c r="BX18" s="476" t="s">
        <v>53</v>
      </c>
      <c r="BY18" s="480" t="e">
        <v>#DIV/0!</v>
      </c>
      <c r="BZ18" s="480" t="e">
        <v>#DIV/0!</v>
      </c>
      <c r="CA18" s="487" t="s">
        <v>276</v>
      </c>
      <c r="CB18" s="482">
        <v>0</v>
      </c>
      <c r="CC18" s="482" t="s">
        <v>29</v>
      </c>
      <c r="CD18" s="483" t="s">
        <v>53</v>
      </c>
      <c r="CE18" s="480" t="e">
        <v>#DIV/0!</v>
      </c>
      <c r="CF18" s="480" t="e">
        <v>#DIV/0!</v>
      </c>
      <c r="CG18" s="487" t="s">
        <v>277</v>
      </c>
      <c r="CH18" s="482">
        <v>0</v>
      </c>
      <c r="CI18" s="482" t="s">
        <v>29</v>
      </c>
      <c r="CJ18" s="483" t="s">
        <v>53</v>
      </c>
      <c r="CK18" s="480" t="e">
        <v>#DIV/0!</v>
      </c>
      <c r="CL18" s="480" t="e">
        <v>#DIV/0!</v>
      </c>
      <c r="CM18" s="481">
        <v>362</v>
      </c>
      <c r="CN18" s="482">
        <v>0</v>
      </c>
      <c r="CO18" s="482" t="s">
        <v>29</v>
      </c>
      <c r="CP18" s="483" t="s">
        <v>53</v>
      </c>
      <c r="CQ18" s="480" t="e">
        <v>#DIV/0!</v>
      </c>
      <c r="CR18" s="480" t="e">
        <v>#DIV/0!</v>
      </c>
      <c r="CS18" s="456"/>
      <c r="CT18" s="456"/>
      <c r="CU18" s="456"/>
      <c r="CV18" s="456"/>
      <c r="CW18" s="456"/>
      <c r="CX18" s="456"/>
      <c r="CY18" s="456"/>
      <c r="CZ18" s="456"/>
      <c r="DA18" s="456"/>
      <c r="DB18" s="456"/>
      <c r="DC18" s="456"/>
      <c r="DD18" s="456"/>
      <c r="DE18" s="456"/>
      <c r="DF18" s="456"/>
      <c r="DG18" s="456"/>
      <c r="DH18" s="456"/>
      <c r="DI18" s="456"/>
      <c r="DJ18" s="456"/>
      <c r="DK18" s="456"/>
      <c r="DL18" s="456"/>
      <c r="DM18" s="456"/>
      <c r="DN18" s="456"/>
      <c r="DO18" s="456"/>
      <c r="DP18" s="456"/>
      <c r="DQ18" s="456"/>
      <c r="DR18" s="456"/>
      <c r="DS18" s="456"/>
      <c r="DT18" s="456"/>
      <c r="DU18" s="456"/>
      <c r="DV18" s="456"/>
      <c r="DW18" s="456"/>
      <c r="DX18" s="456"/>
      <c r="DY18" s="456"/>
      <c r="DZ18" s="456"/>
      <c r="EA18" s="456"/>
      <c r="EB18" s="456"/>
      <c r="EC18" s="456"/>
      <c r="ED18" s="456"/>
      <c r="EE18" s="456"/>
      <c r="EF18" s="456"/>
      <c r="EG18" s="456"/>
      <c r="EH18" s="456"/>
      <c r="EI18" s="456"/>
      <c r="EJ18" s="456"/>
      <c r="EK18" s="456"/>
      <c r="EL18" s="456"/>
      <c r="EM18" s="456"/>
      <c r="EN18" s="456"/>
      <c r="EO18" s="456"/>
      <c r="EP18" s="456"/>
      <c r="EQ18" s="456"/>
      <c r="ER18" s="456"/>
      <c r="ES18" s="456"/>
      <c r="ET18" s="456"/>
      <c r="EU18" s="456"/>
      <c r="EV18" s="456"/>
      <c r="EW18" s="456"/>
      <c r="EX18" s="456"/>
      <c r="EY18" s="456"/>
      <c r="EZ18" s="456"/>
      <c r="FA18" s="456"/>
      <c r="FB18" s="456"/>
      <c r="FC18" s="456"/>
      <c r="FD18" s="456"/>
    </row>
    <row r="19" spans="1:160" x14ac:dyDescent="0.25">
      <c r="A19" s="491" t="s">
        <v>25</v>
      </c>
      <c r="B19" s="491"/>
      <c r="C19" s="492">
        <v>36694</v>
      </c>
      <c r="D19" s="491"/>
      <c r="E19" s="491"/>
      <c r="F19" s="491"/>
      <c r="G19" s="491"/>
      <c r="H19" s="491"/>
      <c r="I19" s="492">
        <v>5841513.709999999</v>
      </c>
      <c r="J19" s="492">
        <v>5841513.709999999</v>
      </c>
      <c r="K19" s="491"/>
      <c r="L19" s="491"/>
      <c r="M19" s="491"/>
      <c r="N19" s="491"/>
      <c r="O19" s="492">
        <v>2</v>
      </c>
      <c r="P19" s="492">
        <v>2</v>
      </c>
      <c r="Q19" s="491"/>
      <c r="R19" s="491"/>
      <c r="S19" s="491"/>
      <c r="T19" s="491"/>
      <c r="U19" s="491"/>
      <c r="V19" s="492">
        <v>24</v>
      </c>
      <c r="W19" s="492">
        <v>24</v>
      </c>
      <c r="X19" s="491"/>
      <c r="Y19" s="491"/>
      <c r="Z19" s="491"/>
      <c r="AA19" s="491"/>
      <c r="AB19" s="491"/>
      <c r="AC19" s="492">
        <v>0</v>
      </c>
      <c r="AD19" s="492">
        <v>0</v>
      </c>
      <c r="AE19" s="491"/>
      <c r="AF19" s="491"/>
      <c r="AG19" s="491"/>
      <c r="AH19" s="491"/>
      <c r="AI19" s="492">
        <v>3</v>
      </c>
      <c r="AJ19" s="491"/>
      <c r="AK19" s="492">
        <v>3</v>
      </c>
      <c r="AL19" s="491"/>
      <c r="AM19" s="491"/>
      <c r="AN19" s="491"/>
      <c r="AO19" s="491"/>
      <c r="AP19" s="492">
        <v>4</v>
      </c>
      <c r="AQ19" s="491"/>
      <c r="AR19" s="492">
        <v>4</v>
      </c>
      <c r="AS19" s="491"/>
      <c r="AT19" s="491"/>
      <c r="AU19" s="491"/>
      <c r="AV19" s="491"/>
      <c r="AW19" s="492">
        <v>0</v>
      </c>
      <c r="AX19" s="491"/>
      <c r="AY19" s="492">
        <v>0</v>
      </c>
      <c r="AZ19" s="491"/>
      <c r="BA19" s="491"/>
      <c r="BB19" s="491"/>
      <c r="BC19" s="491"/>
      <c r="BD19" s="492">
        <v>213</v>
      </c>
      <c r="BE19" s="491"/>
      <c r="BF19" s="492">
        <v>183</v>
      </c>
      <c r="BG19" s="491"/>
      <c r="BH19" s="491"/>
      <c r="BI19" s="491"/>
      <c r="BJ19" s="491"/>
      <c r="BK19" s="492">
        <v>46</v>
      </c>
      <c r="BL19" s="491"/>
      <c r="BM19" s="492">
        <v>46</v>
      </c>
      <c r="BN19" s="491"/>
      <c r="BO19" s="491"/>
      <c r="BP19" s="491"/>
      <c r="BQ19" s="491"/>
      <c r="BR19" s="492">
        <v>0</v>
      </c>
      <c r="BS19" s="491"/>
      <c r="BT19" s="492">
        <v>0</v>
      </c>
      <c r="BU19" s="491"/>
      <c r="BV19" s="491"/>
      <c r="BW19" s="491"/>
      <c r="BX19" s="491"/>
      <c r="BY19" s="484">
        <v>4.4509011346649743</v>
      </c>
      <c r="BZ19" s="484">
        <v>4.4509011346649743</v>
      </c>
      <c r="CA19" s="486" t="s">
        <v>276</v>
      </c>
      <c r="CB19" s="486">
        <v>0</v>
      </c>
      <c r="CC19" s="486" t="s">
        <v>29</v>
      </c>
      <c r="CD19" s="485" t="s">
        <v>53</v>
      </c>
      <c r="CE19" s="484">
        <v>0.34237701035884416</v>
      </c>
      <c r="CF19" s="484">
        <v>0.34237701035884416</v>
      </c>
      <c r="CG19" s="486" t="s">
        <v>277</v>
      </c>
      <c r="CH19" s="486">
        <v>0</v>
      </c>
      <c r="CI19" s="486" t="s">
        <v>29</v>
      </c>
      <c r="CJ19" s="485" t="s">
        <v>53</v>
      </c>
      <c r="CK19" s="484">
        <v>4.1085241243061299</v>
      </c>
      <c r="CL19" s="484">
        <v>4.1085241243061299</v>
      </c>
      <c r="CM19" s="485">
        <v>362</v>
      </c>
      <c r="CN19" s="486">
        <v>0</v>
      </c>
      <c r="CO19" s="486" t="s">
        <v>29</v>
      </c>
      <c r="CP19" s="485" t="s">
        <v>53</v>
      </c>
      <c r="CQ19" s="484">
        <v>7.8746712382534163</v>
      </c>
      <c r="CR19" s="484">
        <v>7.8746712382534163</v>
      </c>
      <c r="CS19" s="453"/>
      <c r="CT19" s="453"/>
      <c r="CU19" s="453"/>
      <c r="CV19" s="453"/>
      <c r="CW19" s="453"/>
      <c r="CX19" s="453"/>
      <c r="CY19" s="453"/>
      <c r="CZ19" s="453"/>
      <c r="DA19" s="453"/>
      <c r="DB19" s="453"/>
      <c r="DC19" s="453"/>
      <c r="DD19" s="453"/>
      <c r="DE19" s="453"/>
      <c r="DF19" s="453"/>
      <c r="DG19" s="453"/>
      <c r="DH19" s="453"/>
      <c r="DI19" s="453"/>
      <c r="DJ19" s="453"/>
      <c r="DK19" s="453"/>
      <c r="DL19" s="453"/>
      <c r="DM19" s="453"/>
      <c r="DN19" s="453"/>
      <c r="DO19" s="453"/>
      <c r="DP19" s="453"/>
      <c r="DQ19" s="453"/>
      <c r="DR19" s="453"/>
      <c r="DS19" s="453"/>
      <c r="DT19" s="453"/>
      <c r="DU19" s="453"/>
      <c r="DV19" s="453"/>
      <c r="DW19" s="453"/>
      <c r="DX19" s="453"/>
      <c r="DY19" s="453"/>
      <c r="DZ19" s="453"/>
      <c r="EA19" s="453"/>
      <c r="EB19" s="453"/>
      <c r="EC19" s="453"/>
      <c r="ED19" s="453"/>
      <c r="EE19" s="453"/>
      <c r="EF19" s="453"/>
      <c r="EG19" s="453"/>
      <c r="EH19" s="453"/>
      <c r="EI19" s="453"/>
      <c r="EJ19" s="453"/>
      <c r="EK19" s="453"/>
      <c r="EL19" s="453"/>
      <c r="EM19" s="453"/>
      <c r="EN19" s="453"/>
      <c r="EO19" s="453"/>
      <c r="EP19" s="453"/>
      <c r="EQ19" s="453"/>
      <c r="ER19" s="453"/>
      <c r="ES19" s="453"/>
      <c r="ET19" s="453"/>
      <c r="EU19" s="453"/>
      <c r="EV19" s="453"/>
      <c r="EW19" s="453"/>
      <c r="EX19" s="453"/>
      <c r="EY19" s="453"/>
      <c r="EZ19" s="453"/>
      <c r="FA19" s="453"/>
      <c r="FB19" s="453"/>
      <c r="FC19" s="453"/>
      <c r="FD19" s="453"/>
    </row>
    <row r="20" spans="1:160" x14ac:dyDescent="0.25">
      <c r="A20" s="454"/>
      <c r="B20" s="454"/>
      <c r="C20" s="454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454"/>
      <c r="AB20" s="454"/>
      <c r="AC20" s="454"/>
      <c r="AD20" s="454"/>
      <c r="AE20" s="454"/>
      <c r="AF20" s="454"/>
      <c r="AG20" s="454"/>
      <c r="AH20" s="454"/>
      <c r="AI20" s="454"/>
      <c r="AJ20" s="454"/>
      <c r="AK20" s="454"/>
      <c r="AL20" s="454"/>
      <c r="AM20" s="454"/>
      <c r="AN20" s="454"/>
      <c r="AO20" s="454"/>
      <c r="AP20" s="454"/>
      <c r="AQ20" s="454"/>
      <c r="AR20" s="454"/>
      <c r="AS20" s="454"/>
      <c r="AT20" s="454"/>
      <c r="AU20" s="454"/>
      <c r="AV20" s="454"/>
      <c r="AW20" s="454"/>
      <c r="AX20" s="454"/>
      <c r="AY20" s="454"/>
      <c r="AZ20" s="453"/>
      <c r="BA20" s="453"/>
      <c r="BB20" s="453"/>
      <c r="BC20" s="453"/>
      <c r="BD20" s="453"/>
      <c r="BE20" s="453"/>
      <c r="BF20" s="453"/>
      <c r="BG20" s="453"/>
      <c r="BH20" s="453"/>
      <c r="BI20" s="453"/>
      <c r="BJ20" s="453"/>
      <c r="BK20" s="453"/>
      <c r="BL20" s="453"/>
      <c r="BM20" s="453"/>
      <c r="BN20" s="453"/>
      <c r="BO20" s="453"/>
      <c r="BP20" s="453"/>
      <c r="BQ20" s="453"/>
      <c r="BR20" s="453"/>
      <c r="BS20" s="453"/>
      <c r="BT20" s="453"/>
      <c r="BU20" s="453"/>
      <c r="BV20" s="453"/>
      <c r="BW20" s="453"/>
      <c r="BX20" s="453"/>
      <c r="BY20" s="453"/>
      <c r="BZ20" s="453"/>
      <c r="CA20" s="453"/>
      <c r="CB20" s="453"/>
      <c r="CC20" s="453"/>
      <c r="CD20" s="453"/>
      <c r="CE20" s="453"/>
      <c r="CF20" s="453"/>
      <c r="CG20" s="453"/>
      <c r="CH20" s="453"/>
      <c r="CI20" s="453"/>
      <c r="CJ20" s="453"/>
      <c r="CK20" s="453"/>
      <c r="CL20" s="453"/>
      <c r="CM20" s="453"/>
      <c r="CN20" s="453"/>
      <c r="CO20" s="453"/>
      <c r="CP20" s="453"/>
      <c r="CQ20" s="453"/>
      <c r="CR20" s="453"/>
      <c r="CS20" s="453"/>
      <c r="CT20" s="453"/>
      <c r="CU20" s="453"/>
      <c r="CV20" s="453"/>
      <c r="CW20" s="453"/>
      <c r="CX20" s="453"/>
      <c r="CY20" s="453"/>
      <c r="CZ20" s="453"/>
      <c r="DA20" s="453"/>
      <c r="DB20" s="453"/>
      <c r="DC20" s="453"/>
      <c r="DD20" s="453"/>
      <c r="DE20" s="453"/>
      <c r="DF20" s="453"/>
      <c r="DG20" s="453"/>
      <c r="DH20" s="453"/>
      <c r="DI20" s="453"/>
      <c r="DJ20" s="453"/>
      <c r="DK20" s="453"/>
      <c r="DL20" s="453"/>
      <c r="DM20" s="453"/>
      <c r="DN20" s="453"/>
      <c r="DO20" s="453"/>
      <c r="DP20" s="453"/>
      <c r="DQ20" s="453"/>
      <c r="DR20" s="453"/>
      <c r="DS20" s="453"/>
      <c r="DT20" s="453"/>
      <c r="DU20" s="453"/>
      <c r="DV20" s="453"/>
      <c r="DW20" s="453"/>
      <c r="DX20" s="453"/>
      <c r="DY20" s="453"/>
      <c r="DZ20" s="453"/>
      <c r="EA20" s="453"/>
      <c r="EB20" s="453"/>
      <c r="EC20" s="453"/>
      <c r="ED20" s="453"/>
      <c r="EE20" s="453"/>
      <c r="EF20" s="453"/>
      <c r="EG20" s="453"/>
      <c r="EH20" s="453"/>
      <c r="EI20" s="453"/>
      <c r="EJ20" s="453"/>
      <c r="EK20" s="453"/>
      <c r="EL20" s="453"/>
      <c r="EM20" s="453"/>
      <c r="EN20" s="453"/>
      <c r="EO20" s="453"/>
      <c r="EP20" s="453"/>
      <c r="EQ20" s="453"/>
      <c r="ER20" s="453"/>
      <c r="ES20" s="453"/>
      <c r="ET20" s="453"/>
      <c r="EU20" s="453"/>
      <c r="EV20" s="453"/>
      <c r="EW20" s="453"/>
      <c r="EX20" s="453"/>
      <c r="EY20" s="453"/>
      <c r="EZ20" s="453"/>
      <c r="FA20" s="453"/>
      <c r="FB20" s="453"/>
      <c r="FC20" s="453"/>
      <c r="FD20" s="453"/>
    </row>
    <row r="21" spans="1:160" x14ac:dyDescent="0.25">
      <c r="A21" s="454"/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454"/>
      <c r="AB21" s="454"/>
      <c r="AC21" s="454"/>
      <c r="AD21" s="454"/>
      <c r="AE21" s="454"/>
      <c r="AF21" s="454"/>
      <c r="AG21" s="454"/>
      <c r="AH21" s="454"/>
      <c r="AI21" s="454"/>
      <c r="AJ21" s="454"/>
      <c r="AK21" s="454"/>
      <c r="AL21" s="454"/>
      <c r="AM21" s="454"/>
      <c r="AN21" s="454"/>
      <c r="AO21" s="454"/>
      <c r="AP21" s="454"/>
      <c r="AQ21" s="454"/>
      <c r="AR21" s="454"/>
      <c r="AS21" s="454"/>
      <c r="AT21" s="454"/>
      <c r="AU21" s="454"/>
      <c r="AV21" s="454"/>
      <c r="AW21" s="454"/>
      <c r="AX21" s="454"/>
      <c r="AY21" s="454"/>
      <c r="AZ21" s="453"/>
      <c r="BA21" s="453"/>
      <c r="BB21" s="453"/>
      <c r="BC21" s="453"/>
      <c r="BD21" s="453"/>
      <c r="BE21" s="453"/>
      <c r="BF21" s="453"/>
      <c r="BG21" s="453"/>
      <c r="BH21" s="453"/>
      <c r="BI21" s="453"/>
      <c r="BJ21" s="453"/>
      <c r="BK21" s="453"/>
      <c r="BL21" s="453"/>
      <c r="BM21" s="453"/>
      <c r="BN21" s="453"/>
      <c r="BO21" s="453"/>
      <c r="BP21" s="453"/>
      <c r="BQ21" s="453"/>
      <c r="BR21" s="453"/>
      <c r="BS21" s="453"/>
      <c r="BT21" s="453"/>
      <c r="BU21" s="453"/>
      <c r="BV21" s="453"/>
      <c r="BW21" s="453"/>
      <c r="BX21" s="453"/>
      <c r="BY21" s="453"/>
      <c r="BZ21" s="453"/>
      <c r="CA21" s="453"/>
      <c r="CB21" s="453"/>
      <c r="CC21" s="453"/>
      <c r="CD21" s="453"/>
      <c r="CE21" s="453"/>
      <c r="CF21" s="453"/>
      <c r="CG21" s="453"/>
      <c r="CH21" s="453"/>
      <c r="CI21" s="453"/>
      <c r="CJ21" s="453"/>
      <c r="CK21" s="453"/>
      <c r="CL21" s="453"/>
      <c r="CM21" s="453"/>
      <c r="CN21" s="453"/>
      <c r="CO21" s="453"/>
      <c r="CP21" s="453"/>
      <c r="CQ21" s="453"/>
      <c r="CR21" s="453"/>
      <c r="CS21" s="453"/>
      <c r="CT21" s="453"/>
      <c r="CU21" s="453"/>
      <c r="CV21" s="453"/>
      <c r="CW21" s="453"/>
      <c r="CX21" s="453"/>
      <c r="CY21" s="453"/>
      <c r="CZ21" s="453"/>
      <c r="DA21" s="453"/>
      <c r="DB21" s="453"/>
      <c r="DC21" s="453"/>
      <c r="DD21" s="453"/>
      <c r="DE21" s="453"/>
      <c r="DF21" s="453"/>
      <c r="DG21" s="453"/>
      <c r="DH21" s="453"/>
      <c r="DI21" s="453"/>
      <c r="DJ21" s="453"/>
      <c r="DK21" s="453"/>
      <c r="DL21" s="453"/>
      <c r="DM21" s="453"/>
      <c r="DN21" s="453"/>
      <c r="DO21" s="453"/>
      <c r="DP21" s="453"/>
      <c r="DQ21" s="453"/>
      <c r="DR21" s="453"/>
      <c r="DS21" s="453"/>
      <c r="DT21" s="453"/>
      <c r="DU21" s="453"/>
      <c r="DV21" s="453"/>
      <c r="DW21" s="453"/>
      <c r="DX21" s="453"/>
      <c r="DY21" s="453"/>
      <c r="DZ21" s="453"/>
      <c r="EA21" s="453"/>
      <c r="EB21" s="453"/>
      <c r="EC21" s="453"/>
      <c r="ED21" s="453"/>
      <c r="EE21" s="453"/>
      <c r="EF21" s="453"/>
      <c r="EG21" s="453"/>
      <c r="EH21" s="453"/>
      <c r="EI21" s="453"/>
      <c r="EJ21" s="453"/>
      <c r="EK21" s="453"/>
      <c r="EL21" s="453"/>
      <c r="EM21" s="453"/>
      <c r="EN21" s="453"/>
      <c r="EO21" s="453"/>
      <c r="EP21" s="453"/>
      <c r="EQ21" s="453"/>
      <c r="ER21" s="453"/>
      <c r="ES21" s="453"/>
      <c r="ET21" s="453"/>
      <c r="EU21" s="453"/>
      <c r="EV21" s="453"/>
      <c r="EW21" s="453"/>
      <c r="EX21" s="453"/>
      <c r="EY21" s="453"/>
      <c r="EZ21" s="453"/>
      <c r="FA21" s="453"/>
      <c r="FB21" s="453"/>
      <c r="FC21" s="453"/>
      <c r="FD21" s="453"/>
    </row>
    <row r="22" spans="1:160" x14ac:dyDescent="0.25">
      <c r="A22" s="454"/>
      <c r="B22" s="454"/>
      <c r="C22" s="454"/>
      <c r="D22" s="454"/>
      <c r="E22" s="454"/>
      <c r="F22" s="454"/>
      <c r="G22" s="454"/>
      <c r="H22" s="454"/>
      <c r="I22" s="454"/>
      <c r="J22" s="454"/>
      <c r="K22" s="454"/>
      <c r="L22" s="454"/>
      <c r="M22" s="454"/>
      <c r="N22" s="454"/>
      <c r="O22" s="454"/>
      <c r="P22" s="454"/>
      <c r="Q22" s="454"/>
      <c r="R22" s="454"/>
      <c r="S22" s="454"/>
      <c r="T22" s="454"/>
      <c r="U22" s="454"/>
      <c r="V22" s="454"/>
      <c r="W22" s="454"/>
      <c r="X22" s="454"/>
      <c r="Y22" s="454"/>
      <c r="Z22" s="454"/>
      <c r="AA22" s="454"/>
      <c r="AB22" s="454"/>
      <c r="AC22" s="454"/>
      <c r="AD22" s="454"/>
      <c r="AE22" s="454"/>
      <c r="AF22" s="454"/>
      <c r="AG22" s="454"/>
      <c r="AH22" s="454"/>
      <c r="AI22" s="454"/>
      <c r="AJ22" s="454"/>
      <c r="AK22" s="454"/>
      <c r="AL22" s="454"/>
      <c r="AM22" s="454"/>
      <c r="AN22" s="454"/>
      <c r="AO22" s="454"/>
      <c r="AP22" s="454"/>
      <c r="AQ22" s="454"/>
      <c r="AR22" s="454"/>
      <c r="AS22" s="454"/>
      <c r="AT22" s="454"/>
      <c r="AU22" s="454"/>
      <c r="AV22" s="454"/>
      <c r="AW22" s="454"/>
      <c r="AX22" s="454"/>
      <c r="AY22" s="454"/>
      <c r="AZ22" s="453"/>
      <c r="BA22" s="453"/>
      <c r="BB22" s="453"/>
      <c r="BC22" s="453"/>
      <c r="BD22" s="453"/>
      <c r="BE22" s="453"/>
      <c r="BF22" s="453"/>
      <c r="BG22" s="453"/>
      <c r="BH22" s="453"/>
      <c r="BI22" s="453"/>
      <c r="BJ22" s="453"/>
      <c r="BK22" s="453"/>
      <c r="BL22" s="453"/>
      <c r="BM22" s="453"/>
      <c r="BN22" s="453"/>
      <c r="BO22" s="453"/>
      <c r="BP22" s="453"/>
      <c r="BQ22" s="453"/>
      <c r="BR22" s="453"/>
      <c r="BS22" s="453"/>
      <c r="BT22" s="453"/>
      <c r="BU22" s="453"/>
      <c r="BV22" s="453"/>
      <c r="BW22" s="453"/>
      <c r="BX22" s="453"/>
      <c r="BY22" s="453"/>
      <c r="BZ22" s="453"/>
      <c r="CA22" s="453"/>
      <c r="CB22" s="453"/>
      <c r="CC22" s="453"/>
      <c r="CD22" s="453"/>
      <c r="CE22" s="453"/>
      <c r="CF22" s="453"/>
      <c r="CG22" s="453"/>
      <c r="CH22" s="453"/>
      <c r="CI22" s="453"/>
      <c r="CJ22" s="453"/>
      <c r="CK22" s="453"/>
      <c r="CL22" s="453"/>
      <c r="CM22" s="453"/>
      <c r="CN22" s="453"/>
      <c r="CO22" s="453"/>
      <c r="CP22" s="453"/>
      <c r="CQ22" s="453"/>
      <c r="CR22" s="453"/>
      <c r="CS22" s="453"/>
      <c r="CT22" s="453"/>
      <c r="CU22" s="453"/>
      <c r="CV22" s="453"/>
      <c r="CW22" s="453"/>
      <c r="CX22" s="453"/>
      <c r="CY22" s="453"/>
      <c r="CZ22" s="453"/>
      <c r="DA22" s="453"/>
      <c r="DB22" s="453"/>
      <c r="DC22" s="453"/>
      <c r="DD22" s="453"/>
      <c r="DE22" s="453"/>
      <c r="DF22" s="453"/>
      <c r="DG22" s="453"/>
      <c r="DH22" s="453"/>
      <c r="DI22" s="453"/>
      <c r="DJ22" s="453"/>
      <c r="DK22" s="453"/>
      <c r="DL22" s="453"/>
      <c r="DM22" s="453"/>
      <c r="DN22" s="453"/>
      <c r="DO22" s="453"/>
      <c r="DP22" s="453"/>
      <c r="DQ22" s="453"/>
      <c r="DR22" s="453"/>
      <c r="DS22" s="453"/>
      <c r="DT22" s="453"/>
      <c r="DU22" s="453"/>
      <c r="DV22" s="453"/>
      <c r="DW22" s="453"/>
      <c r="DX22" s="453"/>
      <c r="DY22" s="453"/>
      <c r="DZ22" s="453"/>
      <c r="EA22" s="453"/>
      <c r="EB22" s="453"/>
      <c r="EC22" s="453"/>
      <c r="ED22" s="453"/>
      <c r="EE22" s="453"/>
      <c r="EF22" s="453"/>
      <c r="EG22" s="453"/>
      <c r="EH22" s="453"/>
      <c r="EI22" s="453"/>
      <c r="EJ22" s="453"/>
      <c r="EK22" s="453"/>
      <c r="EL22" s="453"/>
      <c r="EM22" s="453"/>
      <c r="EN22" s="453"/>
      <c r="EO22" s="453"/>
      <c r="EP22" s="453"/>
      <c r="EQ22" s="453"/>
      <c r="ER22" s="453"/>
      <c r="ES22" s="453"/>
      <c r="ET22" s="453"/>
      <c r="EU22" s="453"/>
      <c r="EV22" s="453"/>
      <c r="EW22" s="453"/>
      <c r="EX22" s="453"/>
      <c r="EY22" s="453"/>
      <c r="EZ22" s="453"/>
      <c r="FA22" s="453"/>
      <c r="FB22" s="453"/>
      <c r="FC22" s="453"/>
      <c r="FD22" s="453"/>
    </row>
    <row r="23" spans="1:160" x14ac:dyDescent="0.25">
      <c r="A23" s="454"/>
      <c r="B23" s="454"/>
      <c r="C23" s="454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4"/>
      <c r="O23" s="454"/>
      <c r="P23" s="454"/>
      <c r="Q23" s="454"/>
      <c r="R23" s="454"/>
      <c r="S23" s="454"/>
      <c r="T23" s="454"/>
      <c r="U23" s="454"/>
      <c r="V23" s="454"/>
      <c r="W23" s="454"/>
      <c r="X23" s="454"/>
      <c r="Y23" s="454"/>
      <c r="Z23" s="454"/>
      <c r="AA23" s="454"/>
      <c r="AB23" s="454"/>
      <c r="AC23" s="454"/>
      <c r="AD23" s="454"/>
      <c r="AE23" s="454"/>
      <c r="AF23" s="454"/>
      <c r="AG23" s="454"/>
      <c r="AH23" s="454"/>
      <c r="AI23" s="454"/>
      <c r="AJ23" s="454"/>
      <c r="AK23" s="454"/>
      <c r="AL23" s="454"/>
      <c r="AM23" s="454"/>
      <c r="AN23" s="454"/>
      <c r="AO23" s="454"/>
      <c r="AP23" s="454"/>
      <c r="AQ23" s="454"/>
      <c r="AR23" s="454"/>
      <c r="AS23" s="454"/>
      <c r="AT23" s="454"/>
      <c r="AU23" s="454"/>
      <c r="AV23" s="454"/>
      <c r="AW23" s="454"/>
      <c r="AX23" s="454"/>
      <c r="AY23" s="454"/>
      <c r="AZ23" s="453"/>
      <c r="BA23" s="453"/>
      <c r="BB23" s="453"/>
      <c r="BC23" s="453"/>
      <c r="BD23" s="453"/>
      <c r="BE23" s="453"/>
      <c r="BF23" s="453"/>
      <c r="BG23" s="453"/>
      <c r="BH23" s="453"/>
      <c r="BI23" s="453"/>
      <c r="BJ23" s="453"/>
      <c r="BK23" s="453"/>
      <c r="BL23" s="453"/>
      <c r="BM23" s="453"/>
      <c r="BN23" s="453"/>
      <c r="BO23" s="453"/>
      <c r="BP23" s="453"/>
      <c r="BQ23" s="453"/>
      <c r="BR23" s="453"/>
      <c r="BS23" s="453"/>
      <c r="BT23" s="453"/>
      <c r="BU23" s="453"/>
      <c r="BV23" s="453"/>
      <c r="BW23" s="453"/>
      <c r="BX23" s="453"/>
      <c r="BY23" s="453"/>
      <c r="BZ23" s="453"/>
      <c r="CA23" s="453"/>
      <c r="CB23" s="453"/>
      <c r="CC23" s="453"/>
      <c r="CD23" s="453"/>
      <c r="CE23" s="453"/>
      <c r="CF23" s="453"/>
      <c r="CG23" s="453"/>
      <c r="CH23" s="453"/>
      <c r="CI23" s="453"/>
      <c r="CJ23" s="453"/>
      <c r="CK23" s="453"/>
      <c r="CL23" s="453"/>
      <c r="CM23" s="453"/>
      <c r="CN23" s="453"/>
      <c r="CO23" s="453"/>
      <c r="CP23" s="453"/>
      <c r="CQ23" s="453"/>
      <c r="CR23" s="453"/>
      <c r="CS23" s="453"/>
      <c r="CT23" s="453"/>
      <c r="CU23" s="453"/>
      <c r="CV23" s="453"/>
      <c r="CW23" s="453"/>
      <c r="CX23" s="453"/>
      <c r="CY23" s="453"/>
      <c r="CZ23" s="453"/>
      <c r="DA23" s="453"/>
      <c r="DB23" s="453"/>
      <c r="DC23" s="453"/>
      <c r="DD23" s="453"/>
      <c r="DE23" s="453"/>
      <c r="DF23" s="453"/>
      <c r="DG23" s="453"/>
      <c r="DH23" s="453"/>
      <c r="DI23" s="453"/>
      <c r="DJ23" s="453"/>
      <c r="DK23" s="453"/>
      <c r="DL23" s="453"/>
      <c r="DM23" s="453"/>
      <c r="DN23" s="453"/>
      <c r="DO23" s="453"/>
      <c r="DP23" s="453"/>
      <c r="DQ23" s="453"/>
      <c r="DR23" s="453"/>
      <c r="DS23" s="453"/>
      <c r="DT23" s="453"/>
      <c r="DU23" s="453"/>
      <c r="DV23" s="453"/>
      <c r="DW23" s="453"/>
      <c r="DX23" s="453"/>
      <c r="DY23" s="453"/>
      <c r="DZ23" s="453"/>
      <c r="EA23" s="453"/>
      <c r="EB23" s="453"/>
      <c r="EC23" s="453"/>
      <c r="ED23" s="453"/>
      <c r="EE23" s="453"/>
      <c r="EF23" s="453"/>
      <c r="EG23" s="453"/>
      <c r="EH23" s="453"/>
      <c r="EI23" s="453"/>
      <c r="EJ23" s="453"/>
      <c r="EK23" s="453"/>
      <c r="EL23" s="453"/>
      <c r="EM23" s="453"/>
      <c r="EN23" s="453"/>
      <c r="EO23" s="453"/>
      <c r="EP23" s="453"/>
      <c r="EQ23" s="453"/>
      <c r="ER23" s="453"/>
      <c r="ES23" s="453"/>
      <c r="ET23" s="453"/>
      <c r="EU23" s="453"/>
      <c r="EV23" s="453"/>
      <c r="EW23" s="453"/>
      <c r="EX23" s="453"/>
      <c r="EY23" s="453"/>
      <c r="EZ23" s="453"/>
      <c r="FA23" s="453"/>
      <c r="FB23" s="453"/>
      <c r="FC23" s="453"/>
      <c r="FD23" s="453"/>
    </row>
    <row r="24" spans="1:160" x14ac:dyDescent="0.25">
      <c r="A24" s="454"/>
      <c r="B24" s="454"/>
      <c r="C24" s="454"/>
      <c r="D24" s="454"/>
      <c r="E24" s="454"/>
      <c r="F24" s="454"/>
      <c r="G24" s="454"/>
      <c r="H24" s="454"/>
      <c r="I24" s="454"/>
      <c r="J24" s="454"/>
      <c r="K24" s="454"/>
      <c r="L24" s="454"/>
      <c r="M24" s="454"/>
      <c r="N24" s="454"/>
      <c r="O24" s="454"/>
      <c r="P24" s="454"/>
      <c r="Q24" s="454"/>
      <c r="R24" s="454"/>
      <c r="S24" s="454"/>
      <c r="T24" s="454"/>
      <c r="U24" s="454"/>
      <c r="V24" s="454"/>
      <c r="W24" s="454"/>
      <c r="X24" s="454"/>
      <c r="Y24" s="454"/>
      <c r="Z24" s="454"/>
      <c r="AA24" s="454"/>
      <c r="AB24" s="454"/>
      <c r="AC24" s="454"/>
      <c r="AD24" s="454"/>
      <c r="AE24" s="454"/>
      <c r="AF24" s="454"/>
      <c r="AG24" s="454"/>
      <c r="AH24" s="454"/>
      <c r="AI24" s="454"/>
      <c r="AJ24" s="454"/>
      <c r="AK24" s="454"/>
      <c r="AL24" s="454"/>
      <c r="AM24" s="454"/>
      <c r="AN24" s="454"/>
      <c r="AO24" s="454"/>
      <c r="AP24" s="454"/>
      <c r="AQ24" s="454"/>
      <c r="AR24" s="454"/>
      <c r="AS24" s="454"/>
      <c r="AT24" s="454"/>
      <c r="AU24" s="454"/>
      <c r="AV24" s="454"/>
      <c r="AW24" s="454"/>
      <c r="AX24" s="454"/>
      <c r="AY24" s="454"/>
      <c r="AZ24" s="453"/>
      <c r="BA24" s="453"/>
      <c r="BB24" s="453"/>
      <c r="BC24" s="453"/>
      <c r="BD24" s="453"/>
      <c r="BE24" s="453"/>
      <c r="BF24" s="453"/>
      <c r="BG24" s="453"/>
      <c r="BH24" s="453"/>
      <c r="BI24" s="453"/>
      <c r="BJ24" s="453"/>
      <c r="BK24" s="453"/>
      <c r="BL24" s="453"/>
      <c r="BM24" s="453"/>
      <c r="BN24" s="453"/>
      <c r="BO24" s="453"/>
      <c r="BP24" s="453"/>
      <c r="BQ24" s="453"/>
      <c r="BR24" s="453"/>
      <c r="BS24" s="453"/>
      <c r="BT24" s="453"/>
      <c r="BU24" s="453"/>
      <c r="BV24" s="453"/>
      <c r="BW24" s="453"/>
      <c r="BX24" s="453"/>
      <c r="BY24" s="453"/>
      <c r="BZ24" s="453"/>
      <c r="CA24" s="453"/>
      <c r="CB24" s="453"/>
      <c r="CC24" s="453"/>
      <c r="CD24" s="453"/>
      <c r="CE24" s="453"/>
      <c r="CF24" s="453"/>
      <c r="CG24" s="453"/>
      <c r="CH24" s="453"/>
      <c r="CI24" s="453"/>
      <c r="CJ24" s="453"/>
      <c r="CK24" s="453"/>
      <c r="CL24" s="453"/>
      <c r="CM24" s="453"/>
      <c r="CN24" s="453"/>
      <c r="CO24" s="453"/>
      <c r="CP24" s="453"/>
      <c r="CQ24" s="453"/>
      <c r="CR24" s="453"/>
      <c r="CS24" s="453"/>
      <c r="CT24" s="453"/>
      <c r="CU24" s="453"/>
      <c r="CV24" s="453"/>
      <c r="CW24" s="453"/>
      <c r="CX24" s="453"/>
      <c r="CY24" s="453"/>
      <c r="CZ24" s="453"/>
      <c r="DA24" s="453"/>
      <c r="DB24" s="453"/>
      <c r="DC24" s="453"/>
      <c r="DD24" s="453"/>
      <c r="DE24" s="453"/>
      <c r="DF24" s="453"/>
      <c r="DG24" s="453"/>
      <c r="DH24" s="453"/>
      <c r="DI24" s="453"/>
      <c r="DJ24" s="453"/>
      <c r="DK24" s="453"/>
      <c r="DL24" s="453"/>
      <c r="DM24" s="453"/>
      <c r="DN24" s="453"/>
      <c r="DO24" s="453"/>
      <c r="DP24" s="453"/>
      <c r="DQ24" s="453"/>
      <c r="DR24" s="453"/>
      <c r="DS24" s="453"/>
      <c r="DT24" s="453"/>
      <c r="DU24" s="453"/>
      <c r="DV24" s="453"/>
      <c r="DW24" s="453"/>
      <c r="DX24" s="453"/>
      <c r="DY24" s="453"/>
      <c r="DZ24" s="453"/>
      <c r="EA24" s="453"/>
      <c r="EB24" s="453"/>
      <c r="EC24" s="453"/>
      <c r="ED24" s="453"/>
      <c r="EE24" s="453"/>
      <c r="EF24" s="453"/>
      <c r="EG24" s="453"/>
      <c r="EH24" s="453"/>
      <c r="EI24" s="453"/>
      <c r="EJ24" s="453"/>
      <c r="EK24" s="453"/>
      <c r="EL24" s="453"/>
      <c r="EM24" s="453"/>
      <c r="EN24" s="453"/>
      <c r="EO24" s="453"/>
      <c r="EP24" s="453"/>
      <c r="EQ24" s="453"/>
      <c r="ER24" s="453"/>
      <c r="ES24" s="453"/>
      <c r="ET24" s="453"/>
      <c r="EU24" s="453"/>
      <c r="EV24" s="453"/>
      <c r="EW24" s="453"/>
      <c r="EX24" s="453"/>
      <c r="EY24" s="453"/>
      <c r="EZ24" s="453"/>
      <c r="FA24" s="453"/>
      <c r="FB24" s="453"/>
      <c r="FC24" s="453"/>
      <c r="FD24" s="453"/>
    </row>
    <row r="25" spans="1:160" x14ac:dyDescent="0.25">
      <c r="A25" s="454"/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54"/>
      <c r="AB25" s="454"/>
      <c r="AC25" s="454"/>
      <c r="AD25" s="454"/>
      <c r="AE25" s="454"/>
      <c r="AF25" s="454"/>
      <c r="AG25" s="454"/>
      <c r="AH25" s="454"/>
      <c r="AI25" s="454"/>
      <c r="AJ25" s="454"/>
      <c r="AK25" s="454"/>
      <c r="AL25" s="454"/>
      <c r="AM25" s="454"/>
      <c r="AN25" s="454"/>
      <c r="AO25" s="454"/>
      <c r="AP25" s="454"/>
      <c r="AQ25" s="454"/>
      <c r="AR25" s="454"/>
      <c r="AS25" s="454"/>
      <c r="AT25" s="454"/>
      <c r="AU25" s="454"/>
      <c r="AV25" s="454"/>
      <c r="AW25" s="454"/>
      <c r="AX25" s="454"/>
      <c r="AY25" s="454"/>
      <c r="AZ25" s="453"/>
      <c r="BA25" s="453"/>
      <c r="BB25" s="453"/>
      <c r="BC25" s="453"/>
      <c r="BD25" s="453"/>
      <c r="BE25" s="453"/>
      <c r="BF25" s="453"/>
      <c r="BG25" s="453"/>
      <c r="BH25" s="453"/>
      <c r="BI25" s="453"/>
      <c r="BJ25" s="453"/>
      <c r="BK25" s="453"/>
      <c r="BL25" s="453"/>
      <c r="BM25" s="453"/>
      <c r="BN25" s="453"/>
      <c r="BO25" s="453"/>
      <c r="BP25" s="453"/>
      <c r="BQ25" s="453"/>
      <c r="BR25" s="453"/>
      <c r="BS25" s="453"/>
      <c r="BT25" s="453"/>
      <c r="BU25" s="453"/>
      <c r="BV25" s="453"/>
      <c r="BW25" s="453"/>
      <c r="BX25" s="453"/>
      <c r="BY25" s="453"/>
      <c r="BZ25" s="453"/>
      <c r="CA25" s="453"/>
      <c r="CB25" s="453"/>
      <c r="CC25" s="453"/>
      <c r="CD25" s="453"/>
      <c r="CE25" s="453"/>
      <c r="CF25" s="453"/>
      <c r="CG25" s="453"/>
      <c r="CH25" s="453"/>
      <c r="CI25" s="453"/>
      <c r="CJ25" s="453"/>
      <c r="CK25" s="453"/>
      <c r="CL25" s="453"/>
      <c r="CM25" s="453"/>
      <c r="CN25" s="453"/>
      <c r="CO25" s="453"/>
      <c r="CP25" s="453"/>
      <c r="CQ25" s="453"/>
      <c r="CR25" s="453"/>
      <c r="CS25" s="453"/>
      <c r="CT25" s="453"/>
      <c r="CU25" s="453"/>
      <c r="CV25" s="453"/>
      <c r="CW25" s="453"/>
      <c r="CX25" s="453"/>
      <c r="CY25" s="453"/>
      <c r="CZ25" s="453"/>
      <c r="DA25" s="453"/>
      <c r="DB25" s="453"/>
      <c r="DC25" s="453"/>
      <c r="DD25" s="453"/>
      <c r="DE25" s="453"/>
      <c r="DF25" s="453"/>
      <c r="DG25" s="453"/>
      <c r="DH25" s="453"/>
      <c r="DI25" s="453"/>
      <c r="DJ25" s="453"/>
      <c r="DK25" s="453"/>
      <c r="DL25" s="453"/>
      <c r="DM25" s="453"/>
      <c r="DN25" s="453"/>
      <c r="DO25" s="453"/>
      <c r="DP25" s="453"/>
      <c r="DQ25" s="453"/>
      <c r="DR25" s="453"/>
      <c r="DS25" s="453"/>
      <c r="DT25" s="453"/>
      <c r="DU25" s="453"/>
      <c r="DV25" s="453"/>
      <c r="DW25" s="453"/>
      <c r="DX25" s="453"/>
      <c r="DY25" s="453"/>
      <c r="DZ25" s="453"/>
      <c r="EA25" s="453"/>
      <c r="EB25" s="453"/>
      <c r="EC25" s="453"/>
      <c r="ED25" s="453"/>
      <c r="EE25" s="453"/>
      <c r="EF25" s="453"/>
      <c r="EG25" s="453"/>
      <c r="EH25" s="453"/>
      <c r="EI25" s="453"/>
      <c r="EJ25" s="453"/>
      <c r="EK25" s="453"/>
      <c r="EL25" s="453"/>
      <c r="EM25" s="453"/>
      <c r="EN25" s="453"/>
      <c r="EO25" s="453"/>
      <c r="EP25" s="453"/>
      <c r="EQ25" s="453"/>
      <c r="ER25" s="453"/>
      <c r="ES25" s="453"/>
      <c r="ET25" s="453"/>
      <c r="EU25" s="453"/>
      <c r="EV25" s="453"/>
      <c r="EW25" s="453"/>
      <c r="EX25" s="453"/>
      <c r="EY25" s="453"/>
      <c r="EZ25" s="453"/>
      <c r="FA25" s="453"/>
      <c r="FB25" s="453"/>
      <c r="FC25" s="453"/>
      <c r="FD25" s="453"/>
    </row>
    <row r="26" spans="1:160" x14ac:dyDescent="0.25">
      <c r="A26" s="454"/>
      <c r="B26" s="454"/>
      <c r="C26" s="454"/>
      <c r="D26" s="454"/>
      <c r="E26" s="454"/>
      <c r="F26" s="454"/>
      <c r="G26" s="454"/>
      <c r="H26" s="454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454"/>
      <c r="AA26" s="454"/>
      <c r="AB26" s="454"/>
      <c r="AC26" s="454"/>
      <c r="AD26" s="454"/>
      <c r="AE26" s="454"/>
      <c r="AF26" s="454"/>
      <c r="AG26" s="454"/>
      <c r="AH26" s="454"/>
      <c r="AI26" s="454"/>
      <c r="AJ26" s="454"/>
      <c r="AK26" s="454"/>
      <c r="AL26" s="454"/>
      <c r="AM26" s="454"/>
      <c r="AN26" s="454"/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  <c r="AY26" s="454"/>
    </row>
    <row r="27" spans="1:160" x14ac:dyDescent="0.25">
      <c r="A27" s="454"/>
      <c r="B27" s="454"/>
      <c r="C27" s="454"/>
      <c r="D27" s="454"/>
      <c r="E27" s="454"/>
      <c r="F27" s="454"/>
      <c r="G27" s="454"/>
      <c r="H27" s="454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4"/>
      <c r="AF27" s="454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/>
      <c r="AW27" s="454"/>
      <c r="AX27" s="454"/>
      <c r="AY27" s="454"/>
    </row>
    <row r="28" spans="1:160" x14ac:dyDescent="0.25">
      <c r="A28" s="454"/>
      <c r="B28" s="454"/>
      <c r="C28" s="454"/>
      <c r="D28" s="454"/>
      <c r="E28" s="454"/>
      <c r="F28" s="454"/>
      <c r="G28" s="454"/>
      <c r="H28" s="454"/>
      <c r="I28" s="454"/>
      <c r="J28" s="454"/>
      <c r="K28" s="454"/>
      <c r="L28" s="454"/>
      <c r="M28" s="454"/>
      <c r="N28" s="454"/>
      <c r="O28" s="454"/>
      <c r="P28" s="454"/>
      <c r="Q28" s="454"/>
      <c r="R28" s="454"/>
      <c r="S28" s="454"/>
      <c r="T28" s="454"/>
      <c r="U28" s="454"/>
      <c r="V28" s="454"/>
      <c r="W28" s="454"/>
      <c r="X28" s="454"/>
      <c r="Y28" s="454"/>
      <c r="Z28" s="454"/>
      <c r="AA28" s="454"/>
      <c r="AB28" s="454"/>
      <c r="AC28" s="454"/>
      <c r="AD28" s="454"/>
      <c r="AE28" s="454"/>
      <c r="AF28" s="454"/>
      <c r="AG28" s="454"/>
      <c r="AH28" s="454"/>
      <c r="AI28" s="454"/>
      <c r="AJ28" s="454"/>
      <c r="AK28" s="454"/>
      <c r="AL28" s="454"/>
      <c r="AM28" s="454"/>
      <c r="AN28" s="454"/>
      <c r="AO28" s="454"/>
      <c r="AP28" s="454"/>
      <c r="AQ28" s="454"/>
      <c r="AR28" s="454"/>
      <c r="AS28" s="454"/>
      <c r="AT28" s="454"/>
      <c r="AU28" s="454"/>
      <c r="AV28" s="454"/>
      <c r="AW28" s="454"/>
      <c r="AX28" s="454"/>
      <c r="AY28" s="454"/>
    </row>
    <row r="29" spans="1:160" x14ac:dyDescent="0.25">
      <c r="A29" s="454"/>
      <c r="B29" s="454"/>
      <c r="C29" s="454"/>
      <c r="D29" s="454"/>
      <c r="E29" s="454"/>
      <c r="F29" s="454"/>
      <c r="G29" s="454"/>
      <c r="H29" s="454"/>
      <c r="I29" s="454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454"/>
      <c r="AB29" s="454"/>
      <c r="AC29" s="454"/>
      <c r="AD29" s="454"/>
      <c r="AE29" s="454"/>
      <c r="AF29" s="454"/>
      <c r="AG29" s="454"/>
      <c r="AH29" s="454"/>
      <c r="AI29" s="454"/>
      <c r="AJ29" s="454"/>
      <c r="AK29" s="454"/>
      <c r="AL29" s="454"/>
      <c r="AM29" s="454"/>
      <c r="AN29" s="454"/>
      <c r="AO29" s="454"/>
      <c r="AP29" s="454"/>
      <c r="AQ29" s="454"/>
      <c r="AR29" s="454"/>
      <c r="AS29" s="454"/>
      <c r="AT29" s="454"/>
      <c r="AU29" s="454"/>
      <c r="AV29" s="454"/>
      <c r="AW29" s="454"/>
      <c r="AX29" s="454"/>
      <c r="AY29" s="454"/>
    </row>
    <row r="30" spans="1:160" x14ac:dyDescent="0.25">
      <c r="A30" s="454"/>
      <c r="B30" s="454"/>
      <c r="C30" s="454"/>
      <c r="D30" s="454"/>
      <c r="E30" s="454"/>
      <c r="F30" s="454"/>
      <c r="G30" s="454"/>
      <c r="H30" s="454"/>
      <c r="I30" s="454"/>
      <c r="J30" s="454"/>
      <c r="K30" s="454"/>
      <c r="L30" s="454"/>
      <c r="M30" s="454"/>
      <c r="N30" s="454"/>
      <c r="O30" s="454"/>
      <c r="P30" s="454"/>
      <c r="Q30" s="454"/>
      <c r="R30" s="454"/>
      <c r="S30" s="454"/>
      <c r="T30" s="454"/>
      <c r="U30" s="454"/>
      <c r="V30" s="454"/>
      <c r="W30" s="454"/>
      <c r="X30" s="454"/>
      <c r="Y30" s="454"/>
      <c r="Z30" s="454"/>
      <c r="AA30" s="454"/>
      <c r="AB30" s="454"/>
      <c r="AC30" s="454"/>
      <c r="AD30" s="454"/>
      <c r="AE30" s="454"/>
      <c r="AF30" s="454"/>
      <c r="AG30" s="454"/>
      <c r="AH30" s="454"/>
      <c r="AI30" s="454"/>
      <c r="AJ30" s="454"/>
      <c r="AK30" s="454"/>
      <c r="AL30" s="454"/>
      <c r="AM30" s="454"/>
      <c r="AN30" s="454"/>
      <c r="AO30" s="454"/>
      <c r="AP30" s="454"/>
      <c r="AQ30" s="454"/>
      <c r="AR30" s="454"/>
      <c r="AS30" s="454"/>
      <c r="AT30" s="454"/>
      <c r="AU30" s="454"/>
      <c r="AV30" s="454"/>
      <c r="AW30" s="454"/>
      <c r="AX30" s="454"/>
      <c r="AY30" s="454"/>
    </row>
    <row r="31" spans="1:160" x14ac:dyDescent="0.25">
      <c r="A31" s="454"/>
      <c r="B31" s="454"/>
      <c r="C31" s="454"/>
      <c r="D31" s="454"/>
      <c r="E31" s="454"/>
      <c r="F31" s="454"/>
      <c r="G31" s="454"/>
      <c r="H31" s="454"/>
      <c r="I31" s="454"/>
      <c r="J31" s="454"/>
      <c r="K31" s="454"/>
      <c r="L31" s="454"/>
      <c r="M31" s="454"/>
      <c r="N31" s="454"/>
      <c r="O31" s="454"/>
      <c r="P31" s="454"/>
      <c r="Q31" s="454"/>
      <c r="R31" s="454"/>
      <c r="S31" s="454"/>
      <c r="T31" s="454"/>
      <c r="U31" s="454"/>
      <c r="V31" s="454"/>
      <c r="W31" s="454"/>
      <c r="X31" s="454"/>
      <c r="Y31" s="454"/>
      <c r="Z31" s="454"/>
      <c r="AA31" s="454"/>
      <c r="AB31" s="454"/>
      <c r="AC31" s="454"/>
      <c r="AD31" s="454"/>
      <c r="AE31" s="454"/>
      <c r="AF31" s="454"/>
      <c r="AG31" s="454"/>
      <c r="AH31" s="454"/>
      <c r="AI31" s="454"/>
      <c r="AJ31" s="454"/>
      <c r="AK31" s="454"/>
      <c r="AL31" s="454"/>
      <c r="AM31" s="454"/>
      <c r="AN31" s="454"/>
      <c r="AO31" s="454"/>
      <c r="AP31" s="454"/>
      <c r="AQ31" s="454"/>
      <c r="AR31" s="454"/>
      <c r="AS31" s="454"/>
      <c r="AT31" s="454"/>
      <c r="AU31" s="454"/>
      <c r="AV31" s="454"/>
      <c r="AW31" s="454"/>
      <c r="AX31" s="454"/>
      <c r="AY31" s="454"/>
    </row>
    <row r="32" spans="1:160" x14ac:dyDescent="0.25">
      <c r="A32" s="454"/>
      <c r="B32" s="454"/>
      <c r="C32" s="454"/>
      <c r="D32" s="454"/>
      <c r="E32" s="454"/>
      <c r="F32" s="454"/>
      <c r="G32" s="454"/>
      <c r="H32" s="454"/>
      <c r="I32" s="454"/>
      <c r="J32" s="454"/>
      <c r="K32" s="454"/>
      <c r="L32" s="454"/>
      <c r="M32" s="454"/>
      <c r="N32" s="454"/>
      <c r="O32" s="454"/>
      <c r="P32" s="454"/>
      <c r="Q32" s="454"/>
      <c r="R32" s="454"/>
      <c r="S32" s="454"/>
      <c r="T32" s="454"/>
      <c r="U32" s="454"/>
      <c r="V32" s="454"/>
      <c r="W32" s="454"/>
      <c r="X32" s="454"/>
      <c r="Y32" s="454"/>
      <c r="Z32" s="454"/>
      <c r="AA32" s="454"/>
      <c r="AB32" s="454"/>
      <c r="AC32" s="454"/>
      <c r="AD32" s="454"/>
      <c r="AE32" s="454"/>
      <c r="AF32" s="454"/>
      <c r="AG32" s="454"/>
      <c r="AH32" s="454"/>
      <c r="AI32" s="454"/>
      <c r="AJ32" s="454"/>
      <c r="AK32" s="454"/>
      <c r="AL32" s="454"/>
      <c r="AM32" s="454"/>
      <c r="AN32" s="454"/>
      <c r="AO32" s="454"/>
      <c r="AP32" s="454"/>
      <c r="AQ32" s="454"/>
      <c r="AR32" s="454"/>
      <c r="AS32" s="454"/>
      <c r="AT32" s="454"/>
      <c r="AU32" s="454"/>
      <c r="AV32" s="454"/>
      <c r="AW32" s="454"/>
      <c r="AX32" s="454"/>
      <c r="AY32" s="454"/>
    </row>
    <row r="33" spans="1:51" x14ac:dyDescent="0.25">
      <c r="A33" s="454"/>
      <c r="B33" s="454"/>
      <c r="C33" s="454"/>
      <c r="D33" s="454"/>
      <c r="E33" s="454"/>
      <c r="F33" s="454"/>
      <c r="G33" s="454"/>
      <c r="H33" s="454"/>
      <c r="I33" s="454"/>
      <c r="J33" s="454"/>
      <c r="K33" s="454"/>
      <c r="L33" s="454"/>
      <c r="M33" s="454"/>
      <c r="N33" s="454"/>
      <c r="O33" s="454"/>
      <c r="P33" s="454"/>
      <c r="Q33" s="454"/>
      <c r="R33" s="454"/>
      <c r="S33" s="454"/>
      <c r="T33" s="454"/>
      <c r="U33" s="454"/>
      <c r="V33" s="454"/>
      <c r="W33" s="454"/>
      <c r="X33" s="454"/>
      <c r="Y33" s="454"/>
      <c r="Z33" s="454"/>
      <c r="AA33" s="454"/>
      <c r="AB33" s="454"/>
      <c r="AC33" s="454"/>
      <c r="AD33" s="454"/>
      <c r="AE33" s="454"/>
      <c r="AF33" s="454"/>
      <c r="AG33" s="454"/>
      <c r="AH33" s="454"/>
      <c r="AI33" s="454"/>
      <c r="AJ33" s="454"/>
      <c r="AK33" s="454"/>
      <c r="AL33" s="454"/>
      <c r="AM33" s="454"/>
      <c r="AN33" s="454"/>
      <c r="AO33" s="454"/>
      <c r="AP33" s="454"/>
      <c r="AQ33" s="454"/>
      <c r="AR33" s="454"/>
      <c r="AS33" s="454"/>
      <c r="AT33" s="454"/>
      <c r="AU33" s="454"/>
      <c r="AV33" s="454"/>
      <c r="AW33" s="454"/>
      <c r="AX33" s="454"/>
      <c r="AY33" s="454"/>
    </row>
    <row r="34" spans="1:51" x14ac:dyDescent="0.25">
      <c r="A34" s="454"/>
      <c r="B34" s="454"/>
      <c r="C34" s="454"/>
      <c r="D34" s="454"/>
      <c r="E34" s="454"/>
      <c r="F34" s="454"/>
      <c r="G34" s="454"/>
      <c r="H34" s="454"/>
      <c r="I34" s="454"/>
      <c r="J34" s="454"/>
      <c r="K34" s="454"/>
      <c r="L34" s="454"/>
      <c r="M34" s="454"/>
      <c r="N34" s="454"/>
      <c r="O34" s="454"/>
      <c r="P34" s="454"/>
      <c r="Q34" s="454"/>
      <c r="R34" s="454"/>
      <c r="S34" s="454"/>
      <c r="T34" s="454"/>
      <c r="U34" s="454"/>
      <c r="V34" s="454"/>
      <c r="W34" s="454"/>
      <c r="X34" s="454"/>
      <c r="Y34" s="454"/>
      <c r="Z34" s="454"/>
      <c r="AA34" s="454"/>
      <c r="AB34" s="454"/>
      <c r="AC34" s="454"/>
      <c r="AD34" s="454"/>
      <c r="AE34" s="454"/>
      <c r="AF34" s="454"/>
      <c r="AG34" s="454"/>
      <c r="AH34" s="454"/>
      <c r="AI34" s="454"/>
      <c r="AJ34" s="454"/>
      <c r="AK34" s="454"/>
      <c r="AL34" s="454"/>
      <c r="AM34" s="454"/>
      <c r="AN34" s="454"/>
      <c r="AO34" s="454"/>
      <c r="AP34" s="454"/>
      <c r="AQ34" s="454"/>
      <c r="AR34" s="454"/>
      <c r="AS34" s="454"/>
      <c r="AT34" s="454"/>
      <c r="AU34" s="454"/>
      <c r="AV34" s="454"/>
      <c r="AW34" s="454"/>
      <c r="AX34" s="454"/>
      <c r="AY34" s="454"/>
    </row>
    <row r="35" spans="1:51" x14ac:dyDescent="0.25">
      <c r="A35" s="454"/>
      <c r="B35" s="454"/>
      <c r="C35" s="454"/>
      <c r="D35" s="454"/>
      <c r="E35" s="454"/>
      <c r="F35" s="454"/>
      <c r="G35" s="454"/>
      <c r="H35" s="454"/>
      <c r="I35" s="454"/>
      <c r="J35" s="454"/>
      <c r="K35" s="454"/>
      <c r="L35" s="454"/>
      <c r="M35" s="454"/>
      <c r="N35" s="454"/>
      <c r="O35" s="454"/>
      <c r="P35" s="454"/>
      <c r="Q35" s="454"/>
      <c r="R35" s="454"/>
      <c r="S35" s="454"/>
      <c r="T35" s="454"/>
      <c r="U35" s="454"/>
      <c r="V35" s="454"/>
      <c r="W35" s="454"/>
      <c r="X35" s="454"/>
      <c r="Y35" s="454"/>
      <c r="Z35" s="454"/>
      <c r="AA35" s="454"/>
      <c r="AB35" s="454"/>
      <c r="AC35" s="454"/>
      <c r="AD35" s="454"/>
      <c r="AE35" s="454"/>
      <c r="AF35" s="454"/>
      <c r="AG35" s="454"/>
      <c r="AH35" s="454"/>
      <c r="AI35" s="454"/>
      <c r="AJ35" s="454"/>
      <c r="AK35" s="454"/>
      <c r="AL35" s="454"/>
      <c r="AM35" s="454"/>
      <c r="AN35" s="454"/>
      <c r="AO35" s="454"/>
      <c r="AP35" s="454"/>
      <c r="AQ35" s="454"/>
      <c r="AR35" s="454"/>
      <c r="AS35" s="454"/>
      <c r="AT35" s="454"/>
      <c r="AU35" s="454"/>
      <c r="AV35" s="454"/>
      <c r="AW35" s="454"/>
      <c r="AX35" s="454"/>
      <c r="AY35" s="454"/>
    </row>
    <row r="36" spans="1:51" x14ac:dyDescent="0.25">
      <c r="A36" s="454"/>
      <c r="B36" s="454"/>
      <c r="C36" s="454"/>
      <c r="D36" s="454"/>
      <c r="E36" s="454"/>
      <c r="F36" s="454"/>
      <c r="G36" s="454"/>
      <c r="H36" s="454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4"/>
      <c r="W36" s="454"/>
      <c r="X36" s="454"/>
      <c r="Y36" s="454"/>
      <c r="Z36" s="454"/>
      <c r="AA36" s="454"/>
      <c r="AB36" s="454"/>
      <c r="AC36" s="454"/>
      <c r="AD36" s="454"/>
      <c r="AE36" s="454"/>
      <c r="AF36" s="454"/>
      <c r="AG36" s="454"/>
      <c r="AH36" s="454"/>
      <c r="AI36" s="454"/>
      <c r="AJ36" s="454"/>
      <c r="AK36" s="454"/>
      <c r="AL36" s="454"/>
      <c r="AM36" s="454"/>
      <c r="AN36" s="454"/>
      <c r="AO36" s="454"/>
      <c r="AP36" s="454"/>
      <c r="AQ36" s="454"/>
      <c r="AR36" s="454"/>
      <c r="AS36" s="454"/>
      <c r="AT36" s="454"/>
      <c r="AU36" s="454"/>
      <c r="AV36" s="454"/>
      <c r="AW36" s="454"/>
      <c r="AX36" s="454"/>
      <c r="AY36" s="454"/>
    </row>
    <row r="37" spans="1:51" x14ac:dyDescent="0.25">
      <c r="A37" s="454"/>
      <c r="B37" s="454"/>
      <c r="C37" s="454"/>
      <c r="D37" s="454"/>
      <c r="E37" s="454"/>
      <c r="F37" s="454"/>
      <c r="G37" s="454"/>
      <c r="H37" s="454"/>
      <c r="I37" s="454"/>
      <c r="J37" s="454"/>
      <c r="K37" s="454"/>
      <c r="L37" s="454"/>
      <c r="M37" s="454"/>
      <c r="N37" s="454"/>
      <c r="O37" s="454"/>
      <c r="P37" s="454"/>
      <c r="Q37" s="454"/>
      <c r="R37" s="454"/>
      <c r="S37" s="454"/>
      <c r="T37" s="454"/>
      <c r="U37" s="454"/>
      <c r="V37" s="454"/>
      <c r="W37" s="454"/>
      <c r="X37" s="454"/>
      <c r="Y37" s="454"/>
      <c r="Z37" s="454"/>
      <c r="AA37" s="454"/>
      <c r="AB37" s="454"/>
      <c r="AC37" s="454"/>
      <c r="AD37" s="454"/>
      <c r="AE37" s="454"/>
      <c r="AF37" s="454"/>
      <c r="AG37" s="454"/>
      <c r="AH37" s="454"/>
      <c r="AI37" s="454"/>
      <c r="AJ37" s="454"/>
      <c r="AK37" s="454"/>
      <c r="AL37" s="454"/>
      <c r="AM37" s="454"/>
      <c r="AN37" s="454"/>
      <c r="AO37" s="454"/>
      <c r="AP37" s="454"/>
      <c r="AQ37" s="454"/>
      <c r="AR37" s="454"/>
      <c r="AS37" s="454"/>
      <c r="AT37" s="454"/>
      <c r="AU37" s="454"/>
      <c r="AV37" s="454"/>
      <c r="AW37" s="454"/>
      <c r="AX37" s="454"/>
      <c r="AY37" s="454"/>
    </row>
    <row r="38" spans="1:51" x14ac:dyDescent="0.25">
      <c r="A38" s="454"/>
      <c r="B38" s="454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454"/>
      <c r="AB38" s="454"/>
      <c r="AC38" s="454"/>
      <c r="AD38" s="454"/>
      <c r="AE38" s="454"/>
      <c r="AF38" s="454"/>
      <c r="AG38" s="454"/>
      <c r="AH38" s="454"/>
      <c r="AI38" s="454"/>
      <c r="AJ38" s="454"/>
      <c r="AK38" s="454"/>
      <c r="AL38" s="454"/>
      <c r="AM38" s="454"/>
      <c r="AN38" s="454"/>
      <c r="AO38" s="454"/>
      <c r="AP38" s="454"/>
      <c r="AQ38" s="454"/>
      <c r="AR38" s="454"/>
      <c r="AS38" s="454"/>
      <c r="AT38" s="454"/>
      <c r="AU38" s="454"/>
      <c r="AV38" s="454"/>
      <c r="AW38" s="454"/>
      <c r="AX38" s="454"/>
      <c r="AY38" s="454"/>
    </row>
    <row r="39" spans="1:51" x14ac:dyDescent="0.25">
      <c r="A39" s="454"/>
      <c r="B39" s="454"/>
      <c r="C39" s="454"/>
      <c r="D39" s="454"/>
      <c r="E39" s="454"/>
      <c r="F39" s="454"/>
      <c r="G39" s="454"/>
      <c r="H39" s="454"/>
      <c r="I39" s="454"/>
      <c r="J39" s="454"/>
      <c r="K39" s="454"/>
      <c r="L39" s="454"/>
      <c r="M39" s="454"/>
      <c r="N39" s="454"/>
      <c r="O39" s="454"/>
      <c r="P39" s="454"/>
      <c r="Q39" s="454"/>
      <c r="R39" s="454"/>
      <c r="S39" s="454"/>
      <c r="T39" s="454"/>
      <c r="U39" s="454"/>
      <c r="V39" s="454"/>
      <c r="W39" s="454"/>
      <c r="X39" s="454"/>
      <c r="Y39" s="454"/>
      <c r="Z39" s="454"/>
      <c r="AA39" s="454"/>
      <c r="AB39" s="454"/>
      <c r="AC39" s="454"/>
      <c r="AD39" s="454"/>
      <c r="AE39" s="454"/>
      <c r="AF39" s="454"/>
      <c r="AG39" s="454"/>
      <c r="AH39" s="454"/>
      <c r="AI39" s="454"/>
      <c r="AJ39" s="454"/>
      <c r="AK39" s="454"/>
      <c r="AL39" s="454"/>
      <c r="AM39" s="454"/>
      <c r="AN39" s="454"/>
      <c r="AO39" s="454"/>
      <c r="AP39" s="454"/>
      <c r="AQ39" s="454"/>
      <c r="AR39" s="454"/>
      <c r="AS39" s="454"/>
      <c r="AT39" s="454"/>
      <c r="AU39" s="454"/>
      <c r="AV39" s="454"/>
      <c r="AW39" s="454"/>
      <c r="AX39" s="454"/>
      <c r="AY39" s="454"/>
    </row>
    <row r="40" spans="1:51" x14ac:dyDescent="0.25">
      <c r="A40" s="454"/>
      <c r="B40" s="454"/>
      <c r="C40" s="454"/>
      <c r="D40" s="454"/>
      <c r="E40" s="454"/>
      <c r="F40" s="454"/>
      <c r="G40" s="454"/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454"/>
      <c r="AA40" s="454"/>
      <c r="AB40" s="454"/>
      <c r="AC40" s="454"/>
      <c r="AD40" s="454"/>
      <c r="AE40" s="454"/>
      <c r="AF40" s="454"/>
      <c r="AG40" s="454"/>
      <c r="AH40" s="454"/>
      <c r="AI40" s="454"/>
      <c r="AJ40" s="454"/>
      <c r="AK40" s="454"/>
      <c r="AL40" s="454"/>
      <c r="AM40" s="454"/>
      <c r="AN40" s="454"/>
      <c r="AO40" s="454"/>
      <c r="AP40" s="454"/>
      <c r="AQ40" s="454"/>
      <c r="AR40" s="454"/>
      <c r="AS40" s="454"/>
      <c r="AT40" s="454"/>
      <c r="AU40" s="454"/>
      <c r="AV40" s="454"/>
      <c r="AW40" s="454"/>
      <c r="AX40" s="454"/>
      <c r="AY40" s="454"/>
    </row>
    <row r="41" spans="1:51" x14ac:dyDescent="0.25">
      <c r="A41" s="454"/>
      <c r="B41" s="454"/>
      <c r="C41" s="454"/>
      <c r="D41" s="454"/>
      <c r="E41" s="454"/>
      <c r="F41" s="454"/>
      <c r="G41" s="454"/>
      <c r="H41" s="454"/>
      <c r="I41" s="454"/>
      <c r="J41" s="454"/>
      <c r="K41" s="454"/>
      <c r="L41" s="454"/>
      <c r="M41" s="454"/>
      <c r="N41" s="454"/>
      <c r="O41" s="454"/>
      <c r="P41" s="454"/>
      <c r="Q41" s="454"/>
      <c r="R41" s="454"/>
      <c r="S41" s="454"/>
      <c r="T41" s="454"/>
      <c r="U41" s="454"/>
      <c r="V41" s="454"/>
      <c r="W41" s="454"/>
      <c r="X41" s="454"/>
      <c r="Y41" s="454"/>
      <c r="Z41" s="454"/>
      <c r="AA41" s="454"/>
      <c r="AB41" s="454"/>
      <c r="AC41" s="454"/>
      <c r="AD41" s="454"/>
      <c r="AE41" s="454"/>
      <c r="AF41" s="454"/>
      <c r="AG41" s="454"/>
      <c r="AH41" s="454"/>
      <c r="AI41" s="454"/>
      <c r="AJ41" s="454"/>
      <c r="AK41" s="454"/>
      <c r="AL41" s="454"/>
      <c r="AM41" s="454"/>
      <c r="AN41" s="454"/>
      <c r="AO41" s="454"/>
      <c r="AP41" s="454"/>
      <c r="AQ41" s="454"/>
      <c r="AR41" s="454"/>
      <c r="AS41" s="454"/>
      <c r="AT41" s="454"/>
      <c r="AU41" s="454"/>
      <c r="AV41" s="454"/>
      <c r="AW41" s="454"/>
      <c r="AX41" s="454"/>
      <c r="AY41" s="454"/>
    </row>
    <row r="42" spans="1:51" x14ac:dyDescent="0.25">
      <c r="A42" s="454"/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454"/>
      <c r="AB42" s="454"/>
      <c r="AC42" s="454"/>
      <c r="AD42" s="454"/>
      <c r="AE42" s="454"/>
      <c r="AF42" s="454"/>
      <c r="AG42" s="454"/>
      <c r="AH42" s="454"/>
      <c r="AI42" s="454"/>
      <c r="AJ42" s="454"/>
      <c r="AK42" s="454"/>
      <c r="AL42" s="454"/>
      <c r="AM42" s="454"/>
      <c r="AN42" s="454"/>
      <c r="AO42" s="454"/>
      <c r="AP42" s="454"/>
      <c r="AQ42" s="454"/>
      <c r="AR42" s="454"/>
      <c r="AS42" s="454"/>
      <c r="AT42" s="454"/>
      <c r="AU42" s="454"/>
      <c r="AV42" s="454"/>
      <c r="AW42" s="454"/>
      <c r="AX42" s="454"/>
      <c r="AY42" s="454"/>
    </row>
    <row r="43" spans="1:51" x14ac:dyDescent="0.25">
      <c r="A43" s="454"/>
      <c r="B43" s="454"/>
      <c r="C43" s="454"/>
      <c r="D43" s="454"/>
      <c r="E43" s="454"/>
      <c r="F43" s="454"/>
      <c r="G43" s="454"/>
      <c r="H43" s="454"/>
      <c r="I43" s="454"/>
      <c r="J43" s="454"/>
      <c r="K43" s="454"/>
      <c r="L43" s="454"/>
      <c r="M43" s="454"/>
      <c r="N43" s="454"/>
      <c r="O43" s="454"/>
      <c r="P43" s="454"/>
      <c r="Q43" s="454"/>
      <c r="R43" s="454"/>
      <c r="S43" s="454"/>
      <c r="T43" s="454"/>
      <c r="U43" s="454"/>
      <c r="V43" s="454"/>
      <c r="W43" s="454"/>
      <c r="X43" s="454"/>
      <c r="Y43" s="454"/>
      <c r="Z43" s="454"/>
      <c r="AA43" s="454"/>
      <c r="AB43" s="454"/>
      <c r="AC43" s="454"/>
      <c r="AD43" s="454"/>
      <c r="AE43" s="454"/>
      <c r="AF43" s="454"/>
      <c r="AG43" s="454"/>
      <c r="AH43" s="454"/>
      <c r="AI43" s="454"/>
      <c r="AJ43" s="454"/>
      <c r="AK43" s="454"/>
      <c r="AL43" s="454"/>
      <c r="AM43" s="454"/>
      <c r="AN43" s="454"/>
      <c r="AO43" s="454"/>
      <c r="AP43" s="454"/>
      <c r="AQ43" s="454"/>
      <c r="AR43" s="454"/>
      <c r="AS43" s="454"/>
      <c r="AT43" s="454"/>
      <c r="AU43" s="454"/>
      <c r="AV43" s="454"/>
      <c r="AW43" s="454"/>
      <c r="AX43" s="454"/>
      <c r="AY43" s="454"/>
    </row>
    <row r="44" spans="1:51" x14ac:dyDescent="0.25">
      <c r="A44" s="454"/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454"/>
      <c r="AA44" s="454"/>
      <c r="AB44" s="454"/>
      <c r="AC44" s="454"/>
      <c r="AD44" s="454"/>
      <c r="AE44" s="454"/>
      <c r="AF44" s="454"/>
      <c r="AG44" s="454"/>
      <c r="AH44" s="454"/>
      <c r="AI44" s="454"/>
      <c r="AJ44" s="454"/>
      <c r="AK44" s="454"/>
      <c r="AL44" s="454"/>
      <c r="AM44" s="454"/>
      <c r="AN44" s="454"/>
      <c r="AO44" s="454"/>
      <c r="AP44" s="454"/>
      <c r="AQ44" s="454"/>
      <c r="AR44" s="454"/>
      <c r="AS44" s="454"/>
      <c r="AT44" s="454"/>
      <c r="AU44" s="454"/>
      <c r="AV44" s="454"/>
      <c r="AW44" s="454"/>
      <c r="AX44" s="454"/>
      <c r="AY44" s="454"/>
    </row>
    <row r="45" spans="1:51" x14ac:dyDescent="0.25">
      <c r="A45" s="454"/>
      <c r="B45" s="454"/>
      <c r="C45" s="454"/>
      <c r="D45" s="454"/>
      <c r="E45" s="454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/>
      <c r="Q45" s="454"/>
      <c r="R45" s="454"/>
      <c r="S45" s="454"/>
      <c r="T45" s="454"/>
      <c r="U45" s="454"/>
      <c r="V45" s="454"/>
      <c r="W45" s="454"/>
      <c r="X45" s="454"/>
      <c r="Y45" s="454"/>
      <c r="Z45" s="454"/>
      <c r="AA45" s="454"/>
      <c r="AB45" s="454"/>
      <c r="AC45" s="454"/>
      <c r="AD45" s="454"/>
      <c r="AE45" s="454"/>
      <c r="AF45" s="454"/>
      <c r="AG45" s="454"/>
      <c r="AH45" s="454"/>
      <c r="AI45" s="454"/>
      <c r="AJ45" s="454"/>
      <c r="AK45" s="454"/>
      <c r="AL45" s="454"/>
      <c r="AM45" s="454"/>
      <c r="AN45" s="454"/>
      <c r="AO45" s="454"/>
      <c r="AP45" s="454"/>
      <c r="AQ45" s="454"/>
      <c r="AR45" s="454"/>
      <c r="AS45" s="454"/>
      <c r="AT45" s="454"/>
      <c r="AU45" s="454"/>
      <c r="AV45" s="454"/>
      <c r="AW45" s="454"/>
      <c r="AX45" s="454"/>
      <c r="AY45" s="454"/>
    </row>
    <row r="46" spans="1:51" x14ac:dyDescent="0.25">
      <c r="A46" s="454"/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454"/>
      <c r="AA46" s="454"/>
      <c r="AB46" s="454"/>
      <c r="AC46" s="454"/>
      <c r="AD46" s="454"/>
      <c r="AE46" s="454"/>
      <c r="AF46" s="454"/>
      <c r="AG46" s="454"/>
      <c r="AH46" s="454"/>
      <c r="AI46" s="454"/>
      <c r="AJ46" s="454"/>
      <c r="AK46" s="454"/>
      <c r="AL46" s="454"/>
      <c r="AM46" s="454"/>
      <c r="AN46" s="454"/>
      <c r="AO46" s="454"/>
      <c r="AP46" s="454"/>
      <c r="AQ46" s="454"/>
      <c r="AR46" s="454"/>
      <c r="AS46" s="454"/>
      <c r="AT46" s="454"/>
      <c r="AU46" s="454"/>
      <c r="AV46" s="454"/>
      <c r="AW46" s="454"/>
      <c r="AX46" s="454"/>
      <c r="AY46" s="454"/>
    </row>
    <row r="47" spans="1:51" x14ac:dyDescent="0.25">
      <c r="A47" s="454"/>
      <c r="B47" s="454"/>
      <c r="C47" s="454"/>
      <c r="D47" s="454"/>
      <c r="E47" s="454"/>
      <c r="F47" s="454"/>
      <c r="G47" s="454"/>
      <c r="H47" s="454"/>
      <c r="I47" s="454"/>
      <c r="J47" s="454"/>
      <c r="K47" s="454"/>
      <c r="L47" s="454"/>
      <c r="M47" s="454"/>
      <c r="N47" s="454"/>
      <c r="O47" s="454"/>
      <c r="P47" s="454"/>
      <c r="Q47" s="454"/>
      <c r="R47" s="454"/>
      <c r="S47" s="454"/>
      <c r="T47" s="454"/>
      <c r="U47" s="454"/>
      <c r="V47" s="454"/>
      <c r="W47" s="454"/>
      <c r="X47" s="454"/>
      <c r="Y47" s="454"/>
      <c r="Z47" s="454"/>
      <c r="AA47" s="454"/>
      <c r="AB47" s="454"/>
      <c r="AC47" s="454"/>
      <c r="AD47" s="454"/>
      <c r="AE47" s="454"/>
      <c r="AF47" s="454"/>
      <c r="AG47" s="454"/>
      <c r="AH47" s="454"/>
      <c r="AI47" s="454"/>
      <c r="AJ47" s="454"/>
      <c r="AK47" s="454"/>
      <c r="AL47" s="454"/>
      <c r="AM47" s="454"/>
      <c r="AN47" s="454"/>
      <c r="AO47" s="454"/>
      <c r="AP47" s="454"/>
      <c r="AQ47" s="454"/>
      <c r="AR47" s="454"/>
      <c r="AS47" s="454"/>
      <c r="AT47" s="454"/>
      <c r="AU47" s="454"/>
      <c r="AV47" s="454"/>
      <c r="AW47" s="454"/>
      <c r="AX47" s="454"/>
      <c r="AY47" s="454"/>
    </row>
    <row r="48" spans="1:51" x14ac:dyDescent="0.25">
      <c r="A48" s="454"/>
      <c r="B48" s="454"/>
      <c r="C48" s="454"/>
      <c r="D48" s="454"/>
      <c r="E48" s="454"/>
      <c r="F48" s="454"/>
      <c r="G48" s="454"/>
      <c r="H48" s="454"/>
      <c r="I48" s="454"/>
      <c r="J48" s="454"/>
      <c r="K48" s="454"/>
      <c r="L48" s="454"/>
      <c r="M48" s="454"/>
      <c r="N48" s="454"/>
      <c r="O48" s="454"/>
      <c r="P48" s="454"/>
      <c r="Q48" s="454"/>
      <c r="R48" s="454"/>
      <c r="S48" s="454"/>
      <c r="T48" s="454"/>
      <c r="U48" s="454"/>
      <c r="V48" s="454"/>
      <c r="W48" s="454"/>
      <c r="X48" s="454"/>
      <c r="Y48" s="454"/>
      <c r="Z48" s="454"/>
      <c r="AA48" s="454"/>
      <c r="AB48" s="454"/>
      <c r="AC48" s="454"/>
      <c r="AD48" s="454"/>
      <c r="AE48" s="454"/>
      <c r="AF48" s="454"/>
      <c r="AG48" s="454"/>
      <c r="AH48" s="454"/>
      <c r="AI48" s="454"/>
      <c r="AJ48" s="454"/>
      <c r="AK48" s="454"/>
      <c r="AL48" s="454"/>
      <c r="AM48" s="454"/>
      <c r="AN48" s="454"/>
      <c r="AO48" s="454"/>
      <c r="AP48" s="454"/>
      <c r="AQ48" s="454"/>
      <c r="AR48" s="454"/>
      <c r="AS48" s="454"/>
      <c r="AT48" s="454"/>
      <c r="AU48" s="454"/>
      <c r="AV48" s="454"/>
      <c r="AW48" s="454"/>
      <c r="AX48" s="454"/>
      <c r="AY48" s="454"/>
    </row>
    <row r="49" spans="1:51" x14ac:dyDescent="0.25">
      <c r="A49" s="454"/>
      <c r="B49" s="454"/>
      <c r="C49" s="454"/>
      <c r="D49" s="454"/>
      <c r="E49" s="454"/>
      <c r="F49" s="454"/>
      <c r="G49" s="454"/>
      <c r="H49" s="454"/>
      <c r="I49" s="454"/>
      <c r="J49" s="454"/>
      <c r="K49" s="454"/>
      <c r="L49" s="454"/>
      <c r="M49" s="454"/>
      <c r="N49" s="454"/>
      <c r="O49" s="454"/>
      <c r="P49" s="454"/>
      <c r="Q49" s="454"/>
      <c r="R49" s="454"/>
      <c r="S49" s="454"/>
      <c r="T49" s="454"/>
      <c r="U49" s="454"/>
      <c r="V49" s="454"/>
      <c r="W49" s="454"/>
      <c r="X49" s="454"/>
      <c r="Y49" s="454"/>
      <c r="Z49" s="454"/>
      <c r="AA49" s="454"/>
      <c r="AB49" s="454"/>
      <c r="AC49" s="454"/>
      <c r="AD49" s="454"/>
      <c r="AE49" s="454"/>
      <c r="AF49" s="454"/>
      <c r="AG49" s="454"/>
      <c r="AH49" s="454"/>
      <c r="AI49" s="454"/>
      <c r="AJ49" s="454"/>
      <c r="AK49" s="454"/>
      <c r="AL49" s="454"/>
      <c r="AM49" s="454"/>
      <c r="AN49" s="454"/>
      <c r="AO49" s="454"/>
      <c r="AP49" s="454"/>
      <c r="AQ49" s="454"/>
      <c r="AR49" s="454"/>
      <c r="AS49" s="454"/>
      <c r="AT49" s="454"/>
      <c r="AU49" s="454"/>
      <c r="AV49" s="454"/>
      <c r="AW49" s="454"/>
      <c r="AX49" s="454"/>
      <c r="AY49" s="454"/>
    </row>
    <row r="50" spans="1:51" x14ac:dyDescent="0.25">
      <c r="A50" s="454"/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4"/>
      <c r="AI50" s="454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4"/>
      <c r="AY50" s="454"/>
    </row>
    <row r="51" spans="1:51" x14ac:dyDescent="0.25">
      <c r="A51" s="454"/>
      <c r="B51" s="454"/>
      <c r="C51" s="454"/>
      <c r="D51" s="454"/>
      <c r="E51" s="454"/>
      <c r="F51" s="454"/>
      <c r="G51" s="454"/>
      <c r="H51" s="454"/>
      <c r="I51" s="454"/>
      <c r="J51" s="454"/>
      <c r="K51" s="454"/>
      <c r="L51" s="454"/>
      <c r="M51" s="454"/>
      <c r="N51" s="454"/>
      <c r="O51" s="454"/>
      <c r="P51" s="454"/>
      <c r="Q51" s="454"/>
      <c r="R51" s="454"/>
      <c r="S51" s="454"/>
      <c r="T51" s="454"/>
      <c r="U51" s="454"/>
      <c r="V51" s="454"/>
      <c r="W51" s="454"/>
      <c r="X51" s="454"/>
      <c r="Y51" s="454"/>
      <c r="Z51" s="454"/>
      <c r="AA51" s="454"/>
      <c r="AB51" s="454"/>
      <c r="AC51" s="454"/>
      <c r="AD51" s="454"/>
      <c r="AE51" s="454"/>
      <c r="AF51" s="454"/>
      <c r="AG51" s="454"/>
      <c r="AH51" s="454"/>
      <c r="AI51" s="454"/>
      <c r="AJ51" s="454"/>
      <c r="AK51" s="454"/>
      <c r="AL51" s="454"/>
      <c r="AM51" s="454"/>
      <c r="AN51" s="454"/>
      <c r="AO51" s="454"/>
      <c r="AP51" s="454"/>
      <c r="AQ51" s="454"/>
      <c r="AR51" s="454"/>
      <c r="AS51" s="454"/>
      <c r="AT51" s="454"/>
      <c r="AU51" s="454"/>
      <c r="AV51" s="454"/>
      <c r="AW51" s="454"/>
      <c r="AX51" s="454"/>
      <c r="AY51" s="454"/>
    </row>
    <row r="52" spans="1:51" x14ac:dyDescent="0.25">
      <c r="A52" s="454"/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454"/>
      <c r="AB52" s="454"/>
      <c r="AC52" s="454"/>
      <c r="AD52" s="454"/>
      <c r="AE52" s="454"/>
      <c r="AF52" s="454"/>
      <c r="AG52" s="454"/>
      <c r="AH52" s="454"/>
      <c r="AI52" s="454"/>
      <c r="AJ52" s="454"/>
      <c r="AK52" s="454"/>
      <c r="AL52" s="454"/>
      <c r="AM52" s="454"/>
      <c r="AN52" s="454"/>
      <c r="AO52" s="454"/>
      <c r="AP52" s="454"/>
      <c r="AQ52" s="454"/>
      <c r="AR52" s="454"/>
      <c r="AS52" s="454"/>
      <c r="AT52" s="454"/>
      <c r="AU52" s="454"/>
      <c r="AV52" s="454"/>
      <c r="AW52" s="454"/>
      <c r="AX52" s="454"/>
      <c r="AY52" s="454"/>
    </row>
    <row r="53" spans="1:51" x14ac:dyDescent="0.25">
      <c r="A53" s="454"/>
      <c r="B53" s="454"/>
      <c r="C53" s="454"/>
      <c r="D53" s="454"/>
      <c r="E53" s="454"/>
      <c r="F53" s="454"/>
      <c r="G53" s="454"/>
      <c r="H53" s="454"/>
      <c r="I53" s="454"/>
      <c r="J53" s="454"/>
      <c r="K53" s="454"/>
      <c r="L53" s="454"/>
      <c r="M53" s="454"/>
      <c r="N53" s="454"/>
      <c r="O53" s="454"/>
      <c r="P53" s="454"/>
      <c r="Q53" s="454"/>
      <c r="R53" s="454"/>
      <c r="S53" s="454"/>
      <c r="T53" s="454"/>
      <c r="U53" s="454"/>
      <c r="V53" s="454"/>
      <c r="W53" s="454"/>
      <c r="X53" s="454"/>
      <c r="Y53" s="454"/>
      <c r="Z53" s="454"/>
      <c r="AA53" s="454"/>
      <c r="AB53" s="454"/>
      <c r="AC53" s="454"/>
      <c r="AD53" s="454"/>
      <c r="AE53" s="454"/>
      <c r="AF53" s="454"/>
      <c r="AG53" s="454"/>
      <c r="AH53" s="454"/>
      <c r="AI53" s="454"/>
      <c r="AJ53" s="454"/>
      <c r="AK53" s="454"/>
      <c r="AL53" s="454"/>
      <c r="AM53" s="454"/>
      <c r="AN53" s="454"/>
      <c r="AO53" s="454"/>
      <c r="AP53" s="454"/>
      <c r="AQ53" s="454"/>
      <c r="AR53" s="454"/>
      <c r="AS53" s="454"/>
      <c r="AT53" s="454"/>
      <c r="AU53" s="454"/>
      <c r="AV53" s="454"/>
      <c r="AW53" s="454"/>
      <c r="AX53" s="454"/>
      <c r="AY53" s="454"/>
    </row>
    <row r="54" spans="1:51" x14ac:dyDescent="0.25">
      <c r="A54" s="454"/>
      <c r="B54" s="454"/>
      <c r="C54" s="454"/>
      <c r="D54" s="454"/>
      <c r="E54" s="454"/>
      <c r="F54" s="454"/>
      <c r="G54" s="454"/>
      <c r="H54" s="454"/>
      <c r="I54" s="454"/>
      <c r="J54" s="454"/>
      <c r="K54" s="454"/>
      <c r="L54" s="454"/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  <c r="AB54" s="454"/>
      <c r="AC54" s="454"/>
      <c r="AD54" s="454"/>
      <c r="AE54" s="454"/>
      <c r="AF54" s="454"/>
      <c r="AG54" s="454"/>
      <c r="AH54" s="454"/>
      <c r="AI54" s="454"/>
      <c r="AJ54" s="454"/>
      <c r="AK54" s="454"/>
      <c r="AL54" s="454"/>
      <c r="AM54" s="454"/>
      <c r="AN54" s="454"/>
      <c r="AO54" s="454"/>
      <c r="AP54" s="454"/>
      <c r="AQ54" s="454"/>
      <c r="AR54" s="454"/>
      <c r="AS54" s="454"/>
      <c r="AT54" s="454"/>
      <c r="AU54" s="454"/>
      <c r="AV54" s="454"/>
      <c r="AW54" s="454"/>
      <c r="AX54" s="454"/>
      <c r="AY54" s="454"/>
    </row>
    <row r="55" spans="1:51" x14ac:dyDescent="0.25">
      <c r="A55" s="454"/>
      <c r="B55" s="454"/>
      <c r="C55" s="454"/>
      <c r="D55" s="454"/>
      <c r="E55" s="454"/>
      <c r="F55" s="454"/>
      <c r="G55" s="454"/>
      <c r="H55" s="454"/>
      <c r="I55" s="454"/>
      <c r="J55" s="454"/>
      <c r="K55" s="454"/>
      <c r="L55" s="454"/>
      <c r="M55" s="454"/>
      <c r="N55" s="454"/>
      <c r="O55" s="454"/>
      <c r="P55" s="454"/>
      <c r="Q55" s="454"/>
      <c r="R55" s="454"/>
      <c r="S55" s="454"/>
      <c r="T55" s="454"/>
      <c r="U55" s="454"/>
      <c r="V55" s="454"/>
      <c r="W55" s="454"/>
      <c r="X55" s="454"/>
      <c r="Y55" s="454"/>
      <c r="Z55" s="454"/>
      <c r="AA55" s="454"/>
      <c r="AB55" s="454"/>
      <c r="AC55" s="454"/>
      <c r="AD55" s="454"/>
      <c r="AE55" s="454"/>
      <c r="AF55" s="454"/>
      <c r="AG55" s="454"/>
      <c r="AH55" s="454"/>
      <c r="AI55" s="454"/>
      <c r="AJ55" s="454"/>
      <c r="AK55" s="454"/>
      <c r="AL55" s="454"/>
      <c r="AM55" s="454"/>
      <c r="AN55" s="454"/>
      <c r="AO55" s="454"/>
      <c r="AP55" s="454"/>
      <c r="AQ55" s="454"/>
      <c r="AR55" s="454"/>
      <c r="AS55" s="454"/>
      <c r="AT55" s="454"/>
      <c r="AU55" s="454"/>
      <c r="AV55" s="454"/>
      <c r="AW55" s="454"/>
      <c r="AX55" s="454"/>
      <c r="AY55" s="454"/>
    </row>
    <row r="56" spans="1:51" x14ac:dyDescent="0.25">
      <c r="A56" s="454"/>
      <c r="B56" s="454"/>
      <c r="C56" s="454"/>
      <c r="D56" s="454"/>
      <c r="E56" s="454"/>
      <c r="F56" s="454"/>
      <c r="G56" s="454"/>
      <c r="H56" s="454"/>
      <c r="I56" s="454"/>
      <c r="J56" s="454"/>
      <c r="K56" s="454"/>
      <c r="L56" s="454"/>
      <c r="M56" s="454"/>
      <c r="N56" s="454"/>
      <c r="O56" s="454"/>
      <c r="P56" s="454"/>
      <c r="Q56" s="454"/>
      <c r="R56" s="454"/>
      <c r="S56" s="454"/>
      <c r="T56" s="454"/>
      <c r="U56" s="454"/>
      <c r="V56" s="454"/>
      <c r="W56" s="454"/>
      <c r="X56" s="454"/>
      <c r="Y56" s="454"/>
      <c r="Z56" s="454"/>
      <c r="AA56" s="454"/>
      <c r="AB56" s="454"/>
      <c r="AC56" s="454"/>
      <c r="AD56" s="454"/>
      <c r="AE56" s="454"/>
      <c r="AF56" s="454"/>
      <c r="AG56" s="454"/>
      <c r="AH56" s="454"/>
      <c r="AI56" s="454"/>
      <c r="AJ56" s="454"/>
      <c r="AK56" s="454"/>
      <c r="AL56" s="454"/>
      <c r="AM56" s="454"/>
      <c r="AN56" s="454"/>
      <c r="AO56" s="454"/>
      <c r="AP56" s="454"/>
      <c r="AQ56" s="454"/>
      <c r="AR56" s="454"/>
      <c r="AS56" s="454"/>
      <c r="AT56" s="454"/>
      <c r="AU56" s="454"/>
      <c r="AV56" s="454"/>
      <c r="AW56" s="454"/>
      <c r="AX56" s="454"/>
      <c r="AY56" s="454"/>
    </row>
    <row r="57" spans="1:51" x14ac:dyDescent="0.25">
      <c r="A57" s="454"/>
      <c r="B57" s="454"/>
      <c r="C57" s="454"/>
      <c r="D57" s="454"/>
      <c r="E57" s="454"/>
      <c r="F57" s="454"/>
      <c r="G57" s="454"/>
      <c r="H57" s="454"/>
      <c r="I57" s="454"/>
      <c r="J57" s="454"/>
      <c r="K57" s="454"/>
      <c r="L57" s="454"/>
      <c r="M57" s="454"/>
      <c r="N57" s="454"/>
      <c r="O57" s="454"/>
      <c r="P57" s="454"/>
      <c r="Q57" s="454"/>
      <c r="R57" s="454"/>
      <c r="S57" s="454"/>
      <c r="T57" s="454"/>
      <c r="U57" s="454"/>
      <c r="V57" s="454"/>
      <c r="W57" s="454"/>
      <c r="X57" s="454"/>
      <c r="Y57" s="454"/>
      <c r="Z57" s="454"/>
      <c r="AA57" s="454"/>
      <c r="AB57" s="454"/>
      <c r="AC57" s="454"/>
      <c r="AD57" s="454"/>
      <c r="AE57" s="454"/>
      <c r="AF57" s="454"/>
      <c r="AG57" s="454"/>
      <c r="AH57" s="454"/>
      <c r="AI57" s="454"/>
      <c r="AJ57" s="454"/>
      <c r="AK57" s="454"/>
      <c r="AL57" s="454"/>
      <c r="AM57" s="454"/>
      <c r="AN57" s="454"/>
      <c r="AO57" s="454"/>
      <c r="AP57" s="454"/>
      <c r="AQ57" s="454"/>
      <c r="AR57" s="454"/>
      <c r="AS57" s="454"/>
      <c r="AT57" s="454"/>
      <c r="AU57" s="454"/>
      <c r="AV57" s="454"/>
      <c r="AW57" s="454"/>
      <c r="AX57" s="454"/>
      <c r="AY57" s="454"/>
    </row>
    <row r="58" spans="1:51" x14ac:dyDescent="0.25">
      <c r="A58" s="454"/>
      <c r="B58" s="454"/>
      <c r="C58" s="454"/>
      <c r="D58" s="454"/>
      <c r="E58" s="454"/>
      <c r="F58" s="454"/>
      <c r="G58" s="454"/>
      <c r="H58" s="454"/>
      <c r="I58" s="454"/>
      <c r="J58" s="454"/>
      <c r="K58" s="454"/>
      <c r="L58" s="454"/>
      <c r="M58" s="454"/>
      <c r="N58" s="454"/>
      <c r="O58" s="454"/>
      <c r="P58" s="454"/>
      <c r="Q58" s="454"/>
      <c r="R58" s="454"/>
      <c r="S58" s="454"/>
      <c r="T58" s="454"/>
      <c r="U58" s="454"/>
      <c r="V58" s="454"/>
      <c r="W58" s="454"/>
      <c r="X58" s="454"/>
      <c r="Y58" s="454"/>
      <c r="Z58" s="454"/>
      <c r="AA58" s="454"/>
      <c r="AB58" s="454"/>
      <c r="AC58" s="454"/>
      <c r="AD58" s="454"/>
      <c r="AE58" s="454"/>
      <c r="AF58" s="454"/>
      <c r="AG58" s="454"/>
      <c r="AH58" s="454"/>
      <c r="AI58" s="454"/>
      <c r="AJ58" s="454"/>
      <c r="AK58" s="454"/>
      <c r="AL58" s="454"/>
      <c r="AM58" s="454"/>
      <c r="AN58" s="454"/>
      <c r="AO58" s="454"/>
      <c r="AP58" s="454"/>
      <c r="AQ58" s="454"/>
      <c r="AR58" s="454"/>
      <c r="AS58" s="454"/>
      <c r="AT58" s="454"/>
      <c r="AU58" s="454"/>
      <c r="AV58" s="454"/>
      <c r="AW58" s="454"/>
      <c r="AX58" s="454"/>
      <c r="AY58" s="454"/>
    </row>
    <row r="59" spans="1:51" x14ac:dyDescent="0.25">
      <c r="A59" s="454"/>
      <c r="B59" s="454"/>
      <c r="C59" s="454"/>
      <c r="D59" s="454"/>
      <c r="E59" s="454"/>
      <c r="F59" s="454"/>
      <c r="G59" s="454"/>
      <c r="H59" s="454"/>
      <c r="I59" s="454"/>
      <c r="J59" s="454"/>
      <c r="K59" s="454"/>
      <c r="L59" s="454"/>
      <c r="M59" s="454"/>
      <c r="N59" s="454"/>
      <c r="O59" s="454"/>
      <c r="P59" s="454"/>
      <c r="Q59" s="454"/>
      <c r="R59" s="454"/>
      <c r="S59" s="454"/>
      <c r="T59" s="454"/>
      <c r="U59" s="454"/>
      <c r="V59" s="454"/>
      <c r="W59" s="454"/>
      <c r="X59" s="454"/>
      <c r="Y59" s="454"/>
      <c r="Z59" s="454"/>
      <c r="AA59" s="454"/>
      <c r="AB59" s="454"/>
      <c r="AC59" s="454"/>
      <c r="AD59" s="454"/>
      <c r="AE59" s="454"/>
      <c r="AF59" s="454"/>
      <c r="AG59" s="454"/>
      <c r="AH59" s="454"/>
      <c r="AI59" s="454"/>
      <c r="AJ59" s="454"/>
      <c r="AK59" s="454"/>
      <c r="AL59" s="454"/>
      <c r="AM59" s="454"/>
      <c r="AN59" s="454"/>
      <c r="AO59" s="454"/>
      <c r="AP59" s="454"/>
      <c r="AQ59" s="454"/>
      <c r="AR59" s="454"/>
      <c r="AS59" s="454"/>
      <c r="AT59" s="454"/>
      <c r="AU59" s="454"/>
      <c r="AV59" s="454"/>
      <c r="AW59" s="454"/>
      <c r="AX59" s="454"/>
      <c r="AY59" s="454"/>
    </row>
    <row r="60" spans="1:51" x14ac:dyDescent="0.25">
      <c r="A60" s="454"/>
      <c r="B60" s="454"/>
      <c r="C60" s="454"/>
      <c r="D60" s="454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454"/>
      <c r="AA60" s="454"/>
      <c r="AB60" s="454"/>
      <c r="AC60" s="454"/>
      <c r="AD60" s="454"/>
      <c r="AE60" s="454"/>
      <c r="AF60" s="454"/>
      <c r="AG60" s="454"/>
      <c r="AH60" s="454"/>
      <c r="AI60" s="454"/>
      <c r="AJ60" s="454"/>
      <c r="AK60" s="454"/>
      <c r="AL60" s="454"/>
      <c r="AM60" s="454"/>
      <c r="AN60" s="454"/>
      <c r="AO60" s="454"/>
      <c r="AP60" s="454"/>
      <c r="AQ60" s="454"/>
      <c r="AR60" s="454"/>
      <c r="AS60" s="454"/>
      <c r="AT60" s="454"/>
      <c r="AU60" s="454"/>
      <c r="AV60" s="454"/>
      <c r="AW60" s="454"/>
      <c r="AX60" s="454"/>
      <c r="AY60" s="454"/>
    </row>
    <row r="61" spans="1:51" x14ac:dyDescent="0.25">
      <c r="A61" s="454"/>
      <c r="B61" s="454"/>
      <c r="C61" s="454"/>
      <c r="D61" s="454"/>
      <c r="E61" s="454"/>
      <c r="F61" s="454"/>
      <c r="G61" s="454"/>
      <c r="H61" s="454"/>
      <c r="I61" s="454"/>
      <c r="J61" s="454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454"/>
      <c r="AB61" s="454"/>
      <c r="AC61" s="454"/>
      <c r="AD61" s="454"/>
      <c r="AE61" s="454"/>
      <c r="AF61" s="454"/>
      <c r="AG61" s="454"/>
      <c r="AH61" s="454"/>
      <c r="AI61" s="454"/>
      <c r="AJ61" s="454"/>
      <c r="AK61" s="454"/>
      <c r="AL61" s="454"/>
      <c r="AM61" s="454"/>
      <c r="AN61" s="454"/>
      <c r="AO61" s="454"/>
      <c r="AP61" s="454"/>
      <c r="AQ61" s="454"/>
      <c r="AR61" s="454"/>
      <c r="AS61" s="454"/>
      <c r="AT61" s="454"/>
      <c r="AU61" s="454"/>
      <c r="AV61" s="454"/>
      <c r="AW61" s="454"/>
      <c r="AX61" s="454"/>
      <c r="AY61" s="454"/>
    </row>
    <row r="62" spans="1:51" x14ac:dyDescent="0.25">
      <c r="A62" s="454"/>
      <c r="B62" s="454"/>
      <c r="C62" s="454"/>
      <c r="D62" s="454"/>
      <c r="E62" s="454"/>
      <c r="F62" s="454"/>
      <c r="G62" s="454"/>
      <c r="H62" s="454"/>
      <c r="I62" s="454"/>
      <c r="J62" s="454"/>
      <c r="K62" s="454"/>
      <c r="L62" s="454"/>
      <c r="M62" s="454"/>
      <c r="N62" s="454"/>
      <c r="O62" s="454"/>
      <c r="P62" s="454"/>
      <c r="Q62" s="454"/>
      <c r="R62" s="454"/>
      <c r="S62" s="454"/>
      <c r="T62" s="454"/>
      <c r="U62" s="454"/>
      <c r="V62" s="454"/>
      <c r="W62" s="454"/>
      <c r="X62" s="454"/>
      <c r="Y62" s="454"/>
      <c r="Z62" s="454"/>
      <c r="AA62" s="454"/>
      <c r="AB62" s="454"/>
      <c r="AC62" s="454"/>
      <c r="AD62" s="454"/>
      <c r="AE62" s="454"/>
      <c r="AF62" s="454"/>
      <c r="AG62" s="454"/>
      <c r="AH62" s="454"/>
      <c r="AI62" s="454"/>
      <c r="AJ62" s="454"/>
      <c r="AK62" s="454"/>
      <c r="AL62" s="454"/>
      <c r="AM62" s="454"/>
      <c r="AN62" s="454"/>
      <c r="AO62" s="454"/>
      <c r="AP62" s="454"/>
      <c r="AQ62" s="454"/>
      <c r="AR62" s="454"/>
      <c r="AS62" s="454"/>
      <c r="AT62" s="454"/>
      <c r="AU62" s="454"/>
      <c r="AV62" s="454"/>
      <c r="AW62" s="454"/>
      <c r="AX62" s="454"/>
      <c r="AY62" s="454"/>
    </row>
    <row r="63" spans="1:51" x14ac:dyDescent="0.25">
      <c r="A63" s="454"/>
      <c r="B63" s="454"/>
      <c r="C63" s="454"/>
      <c r="D63" s="454"/>
      <c r="E63" s="454"/>
      <c r="F63" s="454"/>
      <c r="G63" s="454"/>
      <c r="H63" s="454"/>
      <c r="I63" s="454"/>
      <c r="J63" s="454"/>
      <c r="K63" s="454"/>
      <c r="L63" s="454"/>
      <c r="M63" s="454"/>
      <c r="N63" s="454"/>
      <c r="O63" s="454"/>
      <c r="P63" s="454"/>
      <c r="Q63" s="454"/>
      <c r="R63" s="454"/>
      <c r="S63" s="454"/>
      <c r="T63" s="454"/>
      <c r="U63" s="454"/>
      <c r="V63" s="454"/>
      <c r="W63" s="454"/>
      <c r="X63" s="454"/>
      <c r="Y63" s="454"/>
      <c r="Z63" s="454"/>
      <c r="AA63" s="454"/>
      <c r="AB63" s="454"/>
      <c r="AC63" s="454"/>
      <c r="AD63" s="454"/>
      <c r="AE63" s="454"/>
      <c r="AF63" s="454"/>
      <c r="AG63" s="454"/>
      <c r="AH63" s="454"/>
      <c r="AI63" s="454"/>
      <c r="AJ63" s="454"/>
      <c r="AK63" s="454"/>
      <c r="AL63" s="454"/>
      <c r="AM63" s="454"/>
      <c r="AN63" s="454"/>
      <c r="AO63" s="454"/>
      <c r="AP63" s="454"/>
      <c r="AQ63" s="454"/>
      <c r="AR63" s="454"/>
      <c r="AS63" s="454"/>
      <c r="AT63" s="454"/>
      <c r="AU63" s="454"/>
      <c r="AV63" s="454"/>
      <c r="AW63" s="454"/>
      <c r="AX63" s="454"/>
      <c r="AY63" s="454"/>
    </row>
    <row r="64" spans="1:51" x14ac:dyDescent="0.25">
      <c r="A64" s="454"/>
      <c r="B64" s="454"/>
      <c r="C64" s="454"/>
      <c r="D64" s="454"/>
      <c r="E64" s="454"/>
      <c r="F64" s="454"/>
      <c r="G64" s="454"/>
      <c r="H64" s="454"/>
      <c r="I64" s="454"/>
      <c r="J64" s="454"/>
      <c r="K64" s="454"/>
      <c r="L64" s="454"/>
      <c r="M64" s="454"/>
      <c r="N64" s="454"/>
      <c r="O64" s="454"/>
      <c r="P64" s="454"/>
      <c r="Q64" s="454"/>
      <c r="R64" s="454"/>
      <c r="S64" s="454"/>
      <c r="T64" s="454"/>
      <c r="U64" s="454"/>
      <c r="V64" s="454"/>
      <c r="W64" s="454"/>
      <c r="X64" s="454"/>
      <c r="Y64" s="454"/>
      <c r="Z64" s="454"/>
      <c r="AA64" s="454"/>
      <c r="AB64" s="454"/>
      <c r="AC64" s="454"/>
      <c r="AD64" s="454"/>
      <c r="AE64" s="454"/>
      <c r="AF64" s="454"/>
      <c r="AG64" s="454"/>
      <c r="AH64" s="454"/>
      <c r="AI64" s="454"/>
      <c r="AJ64" s="454"/>
      <c r="AK64" s="454"/>
      <c r="AL64" s="454"/>
      <c r="AM64" s="454"/>
      <c r="AN64" s="454"/>
      <c r="AO64" s="454"/>
      <c r="AP64" s="454"/>
      <c r="AQ64" s="454"/>
      <c r="AR64" s="454"/>
      <c r="AS64" s="454"/>
      <c r="AT64" s="454"/>
      <c r="AU64" s="454"/>
      <c r="AV64" s="454"/>
      <c r="AW64" s="454"/>
      <c r="AX64" s="454"/>
      <c r="AY64" s="454"/>
    </row>
    <row r="65" spans="1:51" x14ac:dyDescent="0.25">
      <c r="A65" s="454"/>
      <c r="B65" s="454"/>
      <c r="C65" s="454"/>
      <c r="D65" s="454"/>
      <c r="E65" s="454"/>
      <c r="F65" s="454"/>
      <c r="G65" s="454"/>
      <c r="H65" s="454"/>
      <c r="I65" s="454"/>
      <c r="J65" s="454"/>
      <c r="K65" s="454"/>
      <c r="L65" s="454"/>
      <c r="M65" s="454"/>
      <c r="N65" s="454"/>
      <c r="O65" s="454"/>
      <c r="P65" s="454"/>
      <c r="Q65" s="454"/>
      <c r="R65" s="454"/>
      <c r="S65" s="454"/>
      <c r="T65" s="454"/>
      <c r="U65" s="454"/>
      <c r="V65" s="454"/>
      <c r="W65" s="454"/>
      <c r="X65" s="454"/>
      <c r="Y65" s="454"/>
      <c r="Z65" s="454"/>
      <c r="AA65" s="454"/>
      <c r="AB65" s="454"/>
      <c r="AC65" s="454"/>
      <c r="AD65" s="454"/>
      <c r="AE65" s="454"/>
      <c r="AF65" s="454"/>
      <c r="AG65" s="454"/>
      <c r="AH65" s="454"/>
      <c r="AI65" s="454"/>
      <c r="AJ65" s="454"/>
      <c r="AK65" s="454"/>
      <c r="AL65" s="454"/>
      <c r="AM65" s="454"/>
      <c r="AN65" s="454"/>
      <c r="AO65" s="454"/>
      <c r="AP65" s="454"/>
      <c r="AQ65" s="454"/>
      <c r="AR65" s="454"/>
      <c r="AS65" s="454"/>
      <c r="AT65" s="454"/>
      <c r="AU65" s="454"/>
      <c r="AV65" s="454"/>
      <c r="AW65" s="454"/>
      <c r="AX65" s="454"/>
      <c r="AY65" s="454"/>
    </row>
    <row r="66" spans="1:51" x14ac:dyDescent="0.25">
      <c r="A66" s="454"/>
      <c r="B66" s="454"/>
      <c r="C66" s="454"/>
      <c r="D66" s="454"/>
      <c r="E66" s="454"/>
      <c r="F66" s="454"/>
      <c r="G66" s="454"/>
      <c r="H66" s="454"/>
      <c r="I66" s="454"/>
      <c r="J66" s="454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4"/>
      <c r="W66" s="454"/>
      <c r="X66" s="454"/>
      <c r="Y66" s="454"/>
      <c r="Z66" s="454"/>
      <c r="AA66" s="454"/>
      <c r="AB66" s="454"/>
      <c r="AC66" s="454"/>
      <c r="AD66" s="454"/>
      <c r="AE66" s="454"/>
      <c r="AF66" s="454"/>
      <c r="AG66" s="454"/>
      <c r="AH66" s="454"/>
      <c r="AI66" s="454"/>
      <c r="AJ66" s="454"/>
      <c r="AK66" s="454"/>
      <c r="AL66" s="454"/>
      <c r="AM66" s="454"/>
      <c r="AN66" s="454"/>
      <c r="AO66" s="454"/>
      <c r="AP66" s="454"/>
      <c r="AQ66" s="454"/>
      <c r="AR66" s="454"/>
      <c r="AS66" s="454"/>
      <c r="AT66" s="454"/>
      <c r="AU66" s="454"/>
      <c r="AV66" s="454"/>
      <c r="AW66" s="454"/>
      <c r="AX66" s="454"/>
      <c r="AY66" s="454"/>
    </row>
    <row r="67" spans="1:51" x14ac:dyDescent="0.25">
      <c r="A67" s="454"/>
      <c r="B67" s="454"/>
      <c r="C67" s="454"/>
      <c r="D67" s="454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454"/>
      <c r="AB67" s="454"/>
      <c r="AC67" s="454"/>
      <c r="AD67" s="454"/>
      <c r="AE67" s="454"/>
      <c r="AF67" s="454"/>
      <c r="AG67" s="454"/>
      <c r="AH67" s="454"/>
      <c r="AI67" s="454"/>
      <c r="AJ67" s="454"/>
      <c r="AK67" s="454"/>
      <c r="AL67" s="454"/>
      <c r="AM67" s="454"/>
      <c r="AN67" s="454"/>
      <c r="AO67" s="454"/>
      <c r="AP67" s="454"/>
      <c r="AQ67" s="454"/>
      <c r="AR67" s="454"/>
      <c r="AS67" s="454"/>
      <c r="AT67" s="454"/>
      <c r="AU67" s="454"/>
      <c r="AV67" s="454"/>
      <c r="AW67" s="454"/>
      <c r="AX67" s="454"/>
      <c r="AY67" s="454"/>
    </row>
    <row r="68" spans="1:51" x14ac:dyDescent="0.25">
      <c r="A68" s="454"/>
      <c r="B68" s="454"/>
      <c r="C68" s="454"/>
      <c r="D68" s="454"/>
      <c r="E68" s="454"/>
      <c r="F68" s="454"/>
      <c r="G68" s="454"/>
      <c r="H68" s="454"/>
      <c r="I68" s="454"/>
      <c r="J68" s="454"/>
      <c r="K68" s="454"/>
      <c r="L68" s="454"/>
      <c r="M68" s="454"/>
      <c r="N68" s="454"/>
      <c r="O68" s="454"/>
      <c r="P68" s="454"/>
      <c r="Q68" s="454"/>
      <c r="R68" s="454"/>
      <c r="S68" s="454"/>
      <c r="T68" s="454"/>
      <c r="U68" s="454"/>
      <c r="V68" s="454"/>
      <c r="W68" s="454"/>
      <c r="X68" s="454"/>
      <c r="Y68" s="454"/>
      <c r="Z68" s="454"/>
      <c r="AA68" s="454"/>
      <c r="AB68" s="454"/>
      <c r="AC68" s="454"/>
      <c r="AD68" s="454"/>
      <c r="AE68" s="454"/>
      <c r="AF68" s="454"/>
      <c r="AG68" s="454"/>
      <c r="AH68" s="454"/>
      <c r="AI68" s="454"/>
      <c r="AJ68" s="454"/>
      <c r="AK68" s="454"/>
      <c r="AL68" s="454"/>
      <c r="AM68" s="454"/>
      <c r="AN68" s="454"/>
      <c r="AO68" s="454"/>
      <c r="AP68" s="454"/>
      <c r="AQ68" s="454"/>
      <c r="AR68" s="454"/>
      <c r="AS68" s="454"/>
      <c r="AT68" s="454"/>
      <c r="AU68" s="454"/>
      <c r="AV68" s="454"/>
      <c r="AW68" s="454"/>
      <c r="AX68" s="454"/>
      <c r="AY68" s="454"/>
    </row>
    <row r="69" spans="1:51" x14ac:dyDescent="0.25">
      <c r="A69" s="454"/>
      <c r="B69" s="454"/>
      <c r="C69" s="454"/>
      <c r="D69" s="454"/>
      <c r="E69" s="454"/>
      <c r="F69" s="454"/>
      <c r="G69" s="454"/>
      <c r="H69" s="454"/>
      <c r="I69" s="454"/>
      <c r="J69" s="454"/>
      <c r="K69" s="454"/>
      <c r="L69" s="454"/>
      <c r="M69" s="454"/>
      <c r="N69" s="454"/>
      <c r="O69" s="454"/>
      <c r="P69" s="454"/>
      <c r="Q69" s="454"/>
      <c r="R69" s="454"/>
      <c r="S69" s="454"/>
      <c r="T69" s="454"/>
      <c r="U69" s="454"/>
      <c r="V69" s="454"/>
      <c r="W69" s="454"/>
      <c r="X69" s="454"/>
      <c r="Y69" s="454"/>
      <c r="Z69" s="454"/>
      <c r="AA69" s="454"/>
      <c r="AB69" s="454"/>
      <c r="AC69" s="454"/>
      <c r="AD69" s="454"/>
      <c r="AE69" s="454"/>
      <c r="AF69" s="454"/>
      <c r="AG69" s="454"/>
      <c r="AH69" s="454"/>
      <c r="AI69" s="454"/>
      <c r="AJ69" s="454"/>
      <c r="AK69" s="454"/>
      <c r="AL69" s="454"/>
      <c r="AM69" s="454"/>
      <c r="AN69" s="454"/>
      <c r="AO69" s="454"/>
      <c r="AP69" s="454"/>
      <c r="AQ69" s="454"/>
      <c r="AR69" s="454"/>
      <c r="AS69" s="454"/>
      <c r="AT69" s="454"/>
      <c r="AU69" s="454"/>
      <c r="AV69" s="454"/>
      <c r="AW69" s="454"/>
      <c r="AX69" s="454"/>
      <c r="AY69" s="454"/>
    </row>
    <row r="70" spans="1:51" x14ac:dyDescent="0.25">
      <c r="A70" s="454"/>
      <c r="B70" s="454"/>
      <c r="C70" s="454"/>
      <c r="D70" s="454"/>
      <c r="E70" s="454"/>
      <c r="F70" s="454"/>
      <c r="G70" s="454"/>
      <c r="H70" s="454"/>
      <c r="I70" s="454"/>
      <c r="J70" s="454"/>
      <c r="K70" s="454"/>
      <c r="L70" s="454"/>
      <c r="M70" s="454"/>
      <c r="N70" s="454"/>
      <c r="O70" s="454"/>
      <c r="P70" s="454"/>
      <c r="Q70" s="454"/>
      <c r="R70" s="454"/>
      <c r="S70" s="454"/>
      <c r="T70" s="454"/>
      <c r="U70" s="454"/>
      <c r="V70" s="454"/>
      <c r="W70" s="454"/>
      <c r="X70" s="454"/>
      <c r="Y70" s="454"/>
      <c r="Z70" s="454"/>
      <c r="AA70" s="454"/>
      <c r="AB70" s="454"/>
      <c r="AC70" s="454"/>
      <c r="AD70" s="454"/>
      <c r="AE70" s="454"/>
      <c r="AF70" s="454"/>
      <c r="AG70" s="454"/>
      <c r="AH70" s="454"/>
      <c r="AI70" s="454"/>
      <c r="AJ70" s="454"/>
      <c r="AK70" s="454"/>
      <c r="AL70" s="454"/>
      <c r="AM70" s="454"/>
      <c r="AN70" s="454"/>
      <c r="AO70" s="454"/>
      <c r="AP70" s="454"/>
      <c r="AQ70" s="454"/>
      <c r="AR70" s="454"/>
      <c r="AS70" s="454"/>
      <c r="AT70" s="454"/>
      <c r="AU70" s="454"/>
      <c r="AV70" s="454"/>
      <c r="AW70" s="454"/>
      <c r="AX70" s="454"/>
      <c r="AY70" s="454"/>
    </row>
    <row r="71" spans="1:51" x14ac:dyDescent="0.25">
      <c r="A71" s="454"/>
      <c r="B71" s="454"/>
      <c r="C71" s="454"/>
      <c r="D71" s="454"/>
      <c r="E71" s="454"/>
      <c r="F71" s="454"/>
      <c r="G71" s="454"/>
      <c r="H71" s="454"/>
      <c r="I71" s="454"/>
      <c r="J71" s="454"/>
      <c r="K71" s="454"/>
      <c r="L71" s="454"/>
      <c r="M71" s="454"/>
      <c r="N71" s="454"/>
      <c r="O71" s="454"/>
      <c r="P71" s="454"/>
      <c r="Q71" s="454"/>
      <c r="R71" s="454"/>
      <c r="S71" s="454"/>
      <c r="T71" s="454"/>
      <c r="U71" s="454"/>
      <c r="V71" s="454"/>
      <c r="W71" s="454"/>
      <c r="X71" s="454"/>
      <c r="Y71" s="454"/>
      <c r="Z71" s="454"/>
      <c r="AA71" s="454"/>
      <c r="AB71" s="454"/>
      <c r="AC71" s="454"/>
      <c r="AD71" s="454"/>
      <c r="AE71" s="454"/>
      <c r="AF71" s="454"/>
      <c r="AG71" s="454"/>
      <c r="AH71" s="454"/>
      <c r="AI71" s="454"/>
      <c r="AJ71" s="454"/>
      <c r="AK71" s="454"/>
      <c r="AL71" s="454"/>
      <c r="AM71" s="454"/>
      <c r="AN71" s="454"/>
      <c r="AO71" s="454"/>
      <c r="AP71" s="454"/>
      <c r="AQ71" s="454"/>
      <c r="AR71" s="454"/>
      <c r="AS71" s="454"/>
      <c r="AT71" s="454"/>
      <c r="AU71" s="454"/>
      <c r="AV71" s="454"/>
      <c r="AW71" s="454"/>
      <c r="AX71" s="454"/>
      <c r="AY71" s="454"/>
    </row>
    <row r="72" spans="1:51" x14ac:dyDescent="0.25">
      <c r="A72" s="454"/>
      <c r="B72" s="454"/>
      <c r="C72" s="454"/>
      <c r="D72" s="454"/>
      <c r="E72" s="454"/>
      <c r="F72" s="454"/>
      <c r="G72" s="454"/>
      <c r="H72" s="454"/>
      <c r="I72" s="454"/>
      <c r="J72" s="454"/>
      <c r="K72" s="454"/>
      <c r="L72" s="454"/>
      <c r="M72" s="454"/>
      <c r="N72" s="454"/>
      <c r="O72" s="454"/>
      <c r="P72" s="454"/>
      <c r="Q72" s="454"/>
      <c r="R72" s="454"/>
      <c r="S72" s="454"/>
      <c r="T72" s="454"/>
      <c r="U72" s="454"/>
      <c r="V72" s="454"/>
      <c r="W72" s="454"/>
      <c r="X72" s="454"/>
      <c r="Y72" s="454"/>
      <c r="Z72" s="454"/>
      <c r="AA72" s="454"/>
      <c r="AB72" s="454"/>
      <c r="AC72" s="454"/>
      <c r="AD72" s="454"/>
      <c r="AE72" s="454"/>
      <c r="AF72" s="454"/>
      <c r="AG72" s="454"/>
      <c r="AH72" s="454"/>
      <c r="AI72" s="454"/>
      <c r="AJ72" s="454"/>
      <c r="AK72" s="454"/>
      <c r="AL72" s="454"/>
      <c r="AM72" s="454"/>
      <c r="AN72" s="454"/>
      <c r="AO72" s="454"/>
      <c r="AP72" s="454"/>
      <c r="AQ72" s="454"/>
      <c r="AR72" s="454"/>
      <c r="AS72" s="454"/>
      <c r="AT72" s="454"/>
      <c r="AU72" s="454"/>
      <c r="AV72" s="454"/>
      <c r="AW72" s="454"/>
      <c r="AX72" s="454"/>
      <c r="AY72" s="454"/>
    </row>
    <row r="73" spans="1:51" x14ac:dyDescent="0.25">
      <c r="A73" s="454"/>
      <c r="B73" s="454"/>
      <c r="C73" s="454"/>
      <c r="D73" s="454"/>
      <c r="E73" s="454"/>
      <c r="F73" s="454"/>
      <c r="G73" s="454"/>
      <c r="H73" s="454"/>
      <c r="I73" s="454"/>
      <c r="J73" s="454"/>
      <c r="K73" s="454"/>
      <c r="L73" s="454"/>
      <c r="M73" s="454"/>
      <c r="N73" s="454"/>
      <c r="O73" s="454"/>
      <c r="P73" s="454"/>
      <c r="Q73" s="454"/>
      <c r="R73" s="454"/>
      <c r="S73" s="454"/>
      <c r="T73" s="454"/>
      <c r="U73" s="454"/>
      <c r="V73" s="454"/>
      <c r="W73" s="454"/>
      <c r="X73" s="454"/>
      <c r="Y73" s="454"/>
      <c r="Z73" s="454"/>
      <c r="AA73" s="454"/>
      <c r="AB73" s="454"/>
      <c r="AC73" s="454"/>
      <c r="AD73" s="454"/>
      <c r="AE73" s="454"/>
      <c r="AF73" s="454"/>
      <c r="AG73" s="454"/>
      <c r="AH73" s="454"/>
      <c r="AI73" s="454"/>
      <c r="AJ73" s="454"/>
      <c r="AK73" s="454"/>
      <c r="AL73" s="454"/>
      <c r="AM73" s="454"/>
      <c r="AN73" s="454"/>
      <c r="AO73" s="454"/>
      <c r="AP73" s="454"/>
      <c r="AQ73" s="454"/>
      <c r="AR73" s="454"/>
      <c r="AS73" s="454"/>
      <c r="AT73" s="454"/>
      <c r="AU73" s="454"/>
      <c r="AV73" s="454"/>
      <c r="AW73" s="454"/>
      <c r="AX73" s="454"/>
      <c r="AY73" s="454"/>
    </row>
    <row r="74" spans="1:51" x14ac:dyDescent="0.25">
      <c r="A74" s="454"/>
      <c r="B74" s="454"/>
      <c r="C74" s="454"/>
      <c r="D74" s="454"/>
      <c r="E74" s="454"/>
      <c r="F74" s="454"/>
      <c r="G74" s="454"/>
      <c r="H74" s="454"/>
      <c r="I74" s="454"/>
      <c r="J74" s="454"/>
      <c r="K74" s="454"/>
      <c r="L74" s="454"/>
      <c r="M74" s="454"/>
      <c r="N74" s="454"/>
      <c r="O74" s="454"/>
      <c r="P74" s="454"/>
      <c r="Q74" s="454"/>
      <c r="R74" s="454"/>
      <c r="S74" s="454"/>
      <c r="T74" s="454"/>
      <c r="U74" s="454"/>
      <c r="V74" s="454"/>
      <c r="W74" s="454"/>
      <c r="X74" s="454"/>
      <c r="Y74" s="454"/>
      <c r="Z74" s="454"/>
      <c r="AA74" s="454"/>
      <c r="AB74" s="454"/>
      <c r="AC74" s="454"/>
      <c r="AD74" s="454"/>
      <c r="AE74" s="454"/>
      <c r="AF74" s="454"/>
      <c r="AG74" s="454"/>
      <c r="AH74" s="454"/>
      <c r="AI74" s="454"/>
      <c r="AJ74" s="454"/>
      <c r="AK74" s="454"/>
      <c r="AL74" s="454"/>
      <c r="AM74" s="454"/>
      <c r="AN74" s="454"/>
      <c r="AO74" s="454"/>
      <c r="AP74" s="454"/>
      <c r="AQ74" s="454"/>
      <c r="AR74" s="454"/>
      <c r="AS74" s="454"/>
      <c r="AT74" s="454"/>
      <c r="AU74" s="454"/>
      <c r="AV74" s="454"/>
      <c r="AW74" s="454"/>
      <c r="AX74" s="454"/>
      <c r="AY74" s="454"/>
    </row>
    <row r="75" spans="1:51" x14ac:dyDescent="0.25">
      <c r="A75" s="454"/>
      <c r="B75" s="454"/>
      <c r="C75" s="454"/>
      <c r="D75" s="454"/>
      <c r="E75" s="454"/>
      <c r="F75" s="454"/>
      <c r="G75" s="454"/>
      <c r="H75" s="454"/>
      <c r="I75" s="454"/>
      <c r="J75" s="454"/>
      <c r="K75" s="454"/>
      <c r="L75" s="454"/>
      <c r="M75" s="454"/>
      <c r="N75" s="454"/>
      <c r="O75" s="454"/>
      <c r="P75" s="454"/>
      <c r="Q75" s="454"/>
      <c r="R75" s="454"/>
      <c r="S75" s="454"/>
      <c r="T75" s="454"/>
      <c r="U75" s="454"/>
      <c r="V75" s="454"/>
      <c r="W75" s="454"/>
      <c r="X75" s="454"/>
      <c r="Y75" s="454"/>
      <c r="Z75" s="454"/>
      <c r="AA75" s="454"/>
      <c r="AB75" s="454"/>
      <c r="AC75" s="454"/>
      <c r="AD75" s="454"/>
      <c r="AE75" s="454"/>
      <c r="AF75" s="454"/>
      <c r="AG75" s="454"/>
      <c r="AH75" s="454"/>
      <c r="AI75" s="454"/>
      <c r="AJ75" s="454"/>
      <c r="AK75" s="454"/>
      <c r="AL75" s="454"/>
      <c r="AM75" s="454"/>
      <c r="AN75" s="454"/>
      <c r="AO75" s="454"/>
      <c r="AP75" s="454"/>
      <c r="AQ75" s="454"/>
      <c r="AR75" s="454"/>
      <c r="AS75" s="454"/>
      <c r="AT75" s="454"/>
      <c r="AU75" s="454"/>
      <c r="AV75" s="454"/>
      <c r="AW75" s="454"/>
      <c r="AX75" s="454"/>
      <c r="AY75" s="454"/>
    </row>
    <row r="76" spans="1:51" x14ac:dyDescent="0.25">
      <c r="A76" s="454"/>
      <c r="B76" s="454"/>
      <c r="C76" s="454"/>
      <c r="D76" s="454"/>
      <c r="E76" s="454"/>
      <c r="F76" s="454"/>
      <c r="G76" s="454"/>
      <c r="H76" s="454"/>
      <c r="I76" s="454"/>
      <c r="J76" s="454"/>
      <c r="K76" s="454"/>
      <c r="L76" s="454"/>
      <c r="M76" s="454"/>
      <c r="N76" s="454"/>
      <c r="O76" s="454"/>
      <c r="P76" s="454"/>
      <c r="Q76" s="454"/>
      <c r="R76" s="454"/>
      <c r="S76" s="454"/>
      <c r="T76" s="454"/>
      <c r="U76" s="454"/>
      <c r="V76" s="454"/>
      <c r="W76" s="454"/>
      <c r="X76" s="454"/>
      <c r="Y76" s="454"/>
      <c r="Z76" s="454"/>
      <c r="AA76" s="454"/>
      <c r="AB76" s="454"/>
      <c r="AC76" s="454"/>
      <c r="AD76" s="454"/>
      <c r="AE76" s="454"/>
      <c r="AF76" s="454"/>
      <c r="AG76" s="454"/>
      <c r="AH76" s="454"/>
      <c r="AI76" s="454"/>
      <c r="AJ76" s="454"/>
      <c r="AK76" s="454"/>
      <c r="AL76" s="454"/>
      <c r="AM76" s="454"/>
      <c r="AN76" s="454"/>
      <c r="AO76" s="454"/>
      <c r="AP76" s="454"/>
      <c r="AQ76" s="454"/>
      <c r="AR76" s="454"/>
      <c r="AS76" s="454"/>
      <c r="AT76" s="454"/>
      <c r="AU76" s="454"/>
      <c r="AV76" s="454"/>
      <c r="AW76" s="454"/>
      <c r="AX76" s="454"/>
      <c r="AY76" s="454"/>
    </row>
    <row r="77" spans="1:51" x14ac:dyDescent="0.25">
      <c r="A77" s="454"/>
      <c r="B77" s="454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454"/>
      <c r="AB77" s="454"/>
      <c r="AC77" s="454"/>
      <c r="AD77" s="454"/>
      <c r="AE77" s="454"/>
      <c r="AF77" s="454"/>
      <c r="AG77" s="454"/>
      <c r="AH77" s="454"/>
      <c r="AI77" s="454"/>
      <c r="AJ77" s="454"/>
      <c r="AK77" s="454"/>
      <c r="AL77" s="454"/>
      <c r="AM77" s="454"/>
      <c r="AN77" s="454"/>
      <c r="AO77" s="454"/>
      <c r="AP77" s="454"/>
      <c r="AQ77" s="454"/>
      <c r="AR77" s="454"/>
      <c r="AS77" s="454"/>
      <c r="AT77" s="454"/>
      <c r="AU77" s="454"/>
      <c r="AV77" s="454"/>
      <c r="AW77" s="454"/>
      <c r="AX77" s="454"/>
      <c r="AY77" s="454"/>
    </row>
    <row r="78" spans="1:51" x14ac:dyDescent="0.25">
      <c r="A78" s="454"/>
      <c r="B78" s="454"/>
      <c r="C78" s="454"/>
      <c r="D78" s="454"/>
      <c r="E78" s="454"/>
      <c r="F78" s="454"/>
      <c r="G78" s="454"/>
      <c r="H78" s="454"/>
      <c r="I78" s="454"/>
      <c r="J78" s="454"/>
      <c r="K78" s="454"/>
      <c r="L78" s="454"/>
      <c r="M78" s="454"/>
      <c r="N78" s="454"/>
      <c r="O78" s="454"/>
      <c r="P78" s="454"/>
      <c r="Q78" s="454"/>
      <c r="R78" s="454"/>
      <c r="S78" s="454"/>
      <c r="T78" s="454"/>
      <c r="U78" s="454"/>
      <c r="V78" s="454"/>
      <c r="W78" s="454"/>
      <c r="X78" s="454"/>
      <c r="Y78" s="454"/>
      <c r="Z78" s="454"/>
      <c r="AA78" s="454"/>
      <c r="AB78" s="454"/>
      <c r="AC78" s="454"/>
      <c r="AD78" s="454"/>
      <c r="AE78" s="454"/>
      <c r="AF78" s="454"/>
      <c r="AG78" s="454"/>
      <c r="AH78" s="454"/>
      <c r="AI78" s="454"/>
      <c r="AJ78" s="454"/>
      <c r="AK78" s="454"/>
      <c r="AL78" s="454"/>
      <c r="AM78" s="454"/>
      <c r="AN78" s="454"/>
      <c r="AO78" s="454"/>
      <c r="AP78" s="454"/>
      <c r="AQ78" s="454"/>
      <c r="AR78" s="454"/>
      <c r="AS78" s="454"/>
      <c r="AT78" s="454"/>
      <c r="AU78" s="454"/>
      <c r="AV78" s="454"/>
      <c r="AW78" s="454"/>
      <c r="AX78" s="454"/>
      <c r="AY78" s="454"/>
    </row>
    <row r="79" spans="1:51" x14ac:dyDescent="0.25">
      <c r="A79" s="454"/>
      <c r="B79" s="454"/>
      <c r="C79" s="454"/>
      <c r="D79" s="454"/>
      <c r="E79" s="454"/>
      <c r="F79" s="454"/>
      <c r="G79" s="454"/>
      <c r="H79" s="454"/>
      <c r="I79" s="454"/>
      <c r="J79" s="454"/>
      <c r="K79" s="454"/>
      <c r="L79" s="454"/>
      <c r="M79" s="454"/>
      <c r="N79" s="454"/>
      <c r="O79" s="454"/>
      <c r="P79" s="454"/>
      <c r="Q79" s="454"/>
      <c r="R79" s="454"/>
      <c r="S79" s="454"/>
      <c r="T79" s="454"/>
      <c r="U79" s="454"/>
      <c r="V79" s="454"/>
      <c r="W79" s="454"/>
      <c r="X79" s="454"/>
      <c r="Y79" s="454"/>
      <c r="Z79" s="454"/>
      <c r="AA79" s="454"/>
      <c r="AB79" s="454"/>
      <c r="AC79" s="454"/>
      <c r="AD79" s="454"/>
      <c r="AE79" s="454"/>
      <c r="AF79" s="454"/>
      <c r="AG79" s="454"/>
      <c r="AH79" s="454"/>
      <c r="AI79" s="454"/>
      <c r="AJ79" s="454"/>
      <c r="AK79" s="454"/>
      <c r="AL79" s="454"/>
      <c r="AM79" s="454"/>
      <c r="AN79" s="454"/>
      <c r="AO79" s="454"/>
      <c r="AP79" s="454"/>
      <c r="AQ79" s="454"/>
      <c r="AR79" s="454"/>
      <c r="AS79" s="454"/>
      <c r="AT79" s="454"/>
      <c r="AU79" s="454"/>
      <c r="AV79" s="454"/>
      <c r="AW79" s="454"/>
      <c r="AX79" s="454"/>
      <c r="AY79" s="454"/>
    </row>
    <row r="80" spans="1:51" x14ac:dyDescent="0.25">
      <c r="A80" s="454"/>
      <c r="B80" s="454"/>
      <c r="C80" s="454"/>
      <c r="D80" s="454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4"/>
      <c r="P80" s="454"/>
      <c r="Q80" s="454"/>
      <c r="R80" s="454"/>
      <c r="S80" s="454"/>
      <c r="T80" s="454"/>
      <c r="U80" s="454"/>
      <c r="V80" s="454"/>
      <c r="W80" s="454"/>
      <c r="X80" s="454"/>
      <c r="Y80" s="454"/>
      <c r="Z80" s="454"/>
      <c r="AA80" s="454"/>
      <c r="AB80" s="454"/>
      <c r="AC80" s="454"/>
      <c r="AD80" s="454"/>
      <c r="AE80" s="454"/>
      <c r="AF80" s="454"/>
      <c r="AG80" s="454"/>
      <c r="AH80" s="454"/>
      <c r="AI80" s="454"/>
      <c r="AJ80" s="454"/>
      <c r="AK80" s="454"/>
      <c r="AL80" s="454"/>
      <c r="AM80" s="454"/>
      <c r="AN80" s="454"/>
      <c r="AO80" s="454"/>
      <c r="AP80" s="454"/>
      <c r="AQ80" s="454"/>
      <c r="AR80" s="454"/>
      <c r="AS80" s="454"/>
      <c r="AT80" s="454"/>
      <c r="AU80" s="454"/>
      <c r="AV80" s="454"/>
      <c r="AW80" s="454"/>
      <c r="AX80" s="454"/>
      <c r="AY80" s="454"/>
    </row>
    <row r="81" spans="1:51" x14ac:dyDescent="0.25">
      <c r="A81" s="454"/>
      <c r="B81" s="454"/>
      <c r="C81" s="454"/>
      <c r="D81" s="454"/>
      <c r="E81" s="454"/>
      <c r="F81" s="454"/>
      <c r="G81" s="454"/>
      <c r="H81" s="454"/>
      <c r="I81" s="454"/>
      <c r="J81" s="454"/>
      <c r="K81" s="454"/>
      <c r="L81" s="454"/>
      <c r="M81" s="454"/>
      <c r="N81" s="454"/>
      <c r="O81" s="454"/>
      <c r="P81" s="454"/>
      <c r="Q81" s="454"/>
      <c r="R81" s="454"/>
      <c r="S81" s="454"/>
      <c r="T81" s="454"/>
      <c r="U81" s="454"/>
      <c r="V81" s="454"/>
      <c r="W81" s="454"/>
      <c r="X81" s="454"/>
      <c r="Y81" s="454"/>
      <c r="Z81" s="454"/>
      <c r="AA81" s="454"/>
      <c r="AB81" s="454"/>
      <c r="AC81" s="454"/>
      <c r="AD81" s="454"/>
      <c r="AE81" s="454"/>
      <c r="AF81" s="454"/>
      <c r="AG81" s="454"/>
      <c r="AH81" s="454"/>
      <c r="AI81" s="454"/>
      <c r="AJ81" s="454"/>
      <c r="AK81" s="454"/>
      <c r="AL81" s="454"/>
      <c r="AM81" s="454"/>
      <c r="AN81" s="454"/>
      <c r="AO81" s="454"/>
      <c r="AP81" s="454"/>
      <c r="AQ81" s="454"/>
      <c r="AR81" s="454"/>
      <c r="AS81" s="454"/>
      <c r="AT81" s="454"/>
      <c r="AU81" s="454"/>
      <c r="AV81" s="454"/>
      <c r="AW81" s="454"/>
      <c r="AX81" s="454"/>
      <c r="AY81" s="454"/>
    </row>
    <row r="82" spans="1:51" x14ac:dyDescent="0.25">
      <c r="A82" s="454"/>
      <c r="B82" s="454"/>
      <c r="C82" s="454"/>
      <c r="D82" s="454"/>
      <c r="E82" s="454"/>
      <c r="F82" s="454"/>
      <c r="G82" s="454"/>
      <c r="H82" s="454"/>
      <c r="I82" s="454"/>
      <c r="J82" s="454"/>
      <c r="K82" s="454"/>
      <c r="L82" s="454"/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454"/>
      <c r="AB82" s="454"/>
      <c r="AC82" s="454"/>
      <c r="AD82" s="454"/>
      <c r="AE82" s="454"/>
      <c r="AF82" s="454"/>
      <c r="AG82" s="454"/>
      <c r="AH82" s="454"/>
      <c r="AI82" s="454"/>
      <c r="AJ82" s="454"/>
      <c r="AK82" s="454"/>
      <c r="AL82" s="454"/>
      <c r="AM82" s="454"/>
      <c r="AN82" s="454"/>
      <c r="AO82" s="454"/>
      <c r="AP82" s="454"/>
      <c r="AQ82" s="454"/>
      <c r="AR82" s="454"/>
      <c r="AS82" s="454"/>
      <c r="AT82" s="454"/>
      <c r="AU82" s="454"/>
      <c r="AV82" s="454"/>
      <c r="AW82" s="454"/>
      <c r="AX82" s="454"/>
      <c r="AY82" s="454"/>
    </row>
    <row r="83" spans="1:51" x14ac:dyDescent="0.25">
      <c r="A83" s="454"/>
      <c r="B83" s="454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454"/>
      <c r="AA83" s="454"/>
      <c r="AB83" s="454"/>
      <c r="AC83" s="454"/>
      <c r="AD83" s="454"/>
      <c r="AE83" s="454"/>
      <c r="AF83" s="454"/>
      <c r="AG83" s="454"/>
      <c r="AH83" s="454"/>
      <c r="AI83" s="454"/>
      <c r="AJ83" s="454"/>
      <c r="AK83" s="454"/>
      <c r="AL83" s="454"/>
      <c r="AM83" s="454"/>
      <c r="AN83" s="454"/>
      <c r="AO83" s="454"/>
      <c r="AP83" s="454"/>
      <c r="AQ83" s="454"/>
      <c r="AR83" s="454"/>
      <c r="AS83" s="454"/>
      <c r="AT83" s="454"/>
      <c r="AU83" s="454"/>
      <c r="AV83" s="454"/>
      <c r="AW83" s="454"/>
      <c r="AX83" s="454"/>
      <c r="AY83" s="454"/>
    </row>
    <row r="84" spans="1:51" x14ac:dyDescent="0.25">
      <c r="A84" s="454"/>
      <c r="B84" s="454"/>
      <c r="C84" s="454"/>
      <c r="D84" s="454"/>
      <c r="E84" s="454"/>
      <c r="F84" s="454"/>
      <c r="G84" s="454"/>
      <c r="H84" s="454"/>
      <c r="I84" s="454"/>
      <c r="J84" s="454"/>
      <c r="K84" s="454"/>
      <c r="L84" s="454"/>
      <c r="M84" s="454"/>
      <c r="N84" s="454"/>
      <c r="O84" s="454"/>
      <c r="P84" s="454"/>
      <c r="Q84" s="454"/>
      <c r="R84" s="454"/>
      <c r="S84" s="454"/>
      <c r="T84" s="454"/>
      <c r="U84" s="454"/>
      <c r="V84" s="454"/>
      <c r="W84" s="454"/>
      <c r="X84" s="454"/>
      <c r="Y84" s="454"/>
      <c r="Z84" s="454"/>
      <c r="AA84" s="454"/>
      <c r="AB84" s="454"/>
      <c r="AC84" s="454"/>
      <c r="AD84" s="454"/>
      <c r="AE84" s="454"/>
      <c r="AF84" s="454"/>
      <c r="AG84" s="454"/>
      <c r="AH84" s="454"/>
      <c r="AI84" s="454"/>
      <c r="AJ84" s="454"/>
      <c r="AK84" s="454"/>
      <c r="AL84" s="454"/>
      <c r="AM84" s="454"/>
      <c r="AN84" s="454"/>
      <c r="AO84" s="454"/>
      <c r="AP84" s="454"/>
      <c r="AQ84" s="454"/>
      <c r="AR84" s="454"/>
      <c r="AS84" s="454"/>
      <c r="AT84" s="454"/>
      <c r="AU84" s="454"/>
      <c r="AV84" s="454"/>
      <c r="AW84" s="454"/>
      <c r="AX84" s="454"/>
      <c r="AY84" s="454"/>
    </row>
    <row r="85" spans="1:51" x14ac:dyDescent="0.25">
      <c r="A85" s="454"/>
      <c r="B85" s="454"/>
      <c r="C85" s="454"/>
      <c r="D85" s="454"/>
      <c r="E85" s="454"/>
      <c r="F85" s="454"/>
      <c r="G85" s="454"/>
      <c r="H85" s="454"/>
      <c r="I85" s="454"/>
      <c r="J85" s="454"/>
      <c r="K85" s="454"/>
      <c r="L85" s="454"/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4"/>
      <c r="AC85" s="454"/>
      <c r="AD85" s="454"/>
      <c r="AE85" s="454"/>
      <c r="AF85" s="454"/>
      <c r="AG85" s="454"/>
      <c r="AH85" s="454"/>
      <c r="AI85" s="454"/>
      <c r="AJ85" s="454"/>
      <c r="AK85" s="454"/>
      <c r="AL85" s="454"/>
      <c r="AM85" s="454"/>
      <c r="AN85" s="454"/>
      <c r="AO85" s="454"/>
      <c r="AP85" s="454"/>
      <c r="AQ85" s="454"/>
      <c r="AR85" s="454"/>
      <c r="AS85" s="454"/>
      <c r="AT85" s="454"/>
      <c r="AU85" s="454"/>
      <c r="AV85" s="454"/>
      <c r="AW85" s="454"/>
      <c r="AX85" s="454"/>
      <c r="AY85" s="454"/>
    </row>
    <row r="86" spans="1:51" x14ac:dyDescent="0.25">
      <c r="A86" s="454"/>
      <c r="B86" s="454"/>
      <c r="C86" s="454"/>
      <c r="D86" s="454"/>
      <c r="E86" s="454"/>
      <c r="F86" s="454"/>
      <c r="G86" s="454"/>
      <c r="H86" s="454"/>
      <c r="I86" s="454"/>
      <c r="J86" s="454"/>
      <c r="K86" s="454"/>
      <c r="L86" s="454"/>
      <c r="M86" s="454"/>
      <c r="N86" s="454"/>
      <c r="O86" s="454"/>
      <c r="P86" s="454"/>
      <c r="Q86" s="454"/>
      <c r="R86" s="454"/>
      <c r="S86" s="454"/>
      <c r="T86" s="454"/>
      <c r="U86" s="454"/>
      <c r="V86" s="454"/>
      <c r="W86" s="454"/>
      <c r="X86" s="454"/>
      <c r="Y86" s="454"/>
      <c r="Z86" s="454"/>
      <c r="AA86" s="454"/>
      <c r="AB86" s="454"/>
      <c r="AC86" s="454"/>
      <c r="AD86" s="454"/>
      <c r="AE86" s="454"/>
      <c r="AF86" s="454"/>
      <c r="AG86" s="454"/>
      <c r="AH86" s="454"/>
      <c r="AI86" s="454"/>
      <c r="AJ86" s="454"/>
      <c r="AK86" s="454"/>
      <c r="AL86" s="454"/>
      <c r="AM86" s="454"/>
      <c r="AN86" s="454"/>
      <c r="AO86" s="454"/>
      <c r="AP86" s="454"/>
      <c r="AQ86" s="454"/>
      <c r="AR86" s="454"/>
      <c r="AS86" s="454"/>
      <c r="AT86" s="454"/>
      <c r="AU86" s="454"/>
      <c r="AV86" s="454"/>
      <c r="AW86" s="454"/>
      <c r="AX86" s="454"/>
      <c r="AY86" s="454"/>
    </row>
    <row r="87" spans="1:51" x14ac:dyDescent="0.25">
      <c r="A87" s="454"/>
      <c r="B87" s="454"/>
      <c r="C87" s="454"/>
      <c r="D87" s="454"/>
      <c r="E87" s="454"/>
      <c r="F87" s="454"/>
      <c r="G87" s="454"/>
      <c r="H87" s="454"/>
      <c r="I87" s="454"/>
      <c r="J87" s="454"/>
      <c r="K87" s="454"/>
      <c r="L87" s="454"/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  <c r="AB87" s="454"/>
      <c r="AC87" s="454"/>
      <c r="AD87" s="454"/>
      <c r="AE87" s="454"/>
      <c r="AF87" s="454"/>
      <c r="AG87" s="454"/>
      <c r="AH87" s="454"/>
      <c r="AI87" s="454"/>
      <c r="AJ87" s="454"/>
      <c r="AK87" s="454"/>
      <c r="AL87" s="454"/>
      <c r="AM87" s="454"/>
      <c r="AN87" s="454"/>
      <c r="AO87" s="454"/>
      <c r="AP87" s="454"/>
      <c r="AQ87" s="454"/>
      <c r="AR87" s="454"/>
      <c r="AS87" s="454"/>
      <c r="AT87" s="454"/>
      <c r="AU87" s="454"/>
      <c r="AV87" s="454"/>
      <c r="AW87" s="454"/>
      <c r="AX87" s="454"/>
      <c r="AY87" s="454"/>
    </row>
    <row r="88" spans="1:51" x14ac:dyDescent="0.25">
      <c r="A88" s="454"/>
      <c r="B88" s="454"/>
      <c r="C88" s="454"/>
      <c r="D88" s="454"/>
      <c r="E88" s="454"/>
      <c r="F88" s="454"/>
      <c r="G88" s="454"/>
      <c r="H88" s="454"/>
      <c r="I88" s="454"/>
      <c r="J88" s="454"/>
      <c r="K88" s="454"/>
      <c r="L88" s="454"/>
      <c r="M88" s="454"/>
      <c r="N88" s="454"/>
      <c r="O88" s="454"/>
      <c r="P88" s="454"/>
      <c r="Q88" s="454"/>
      <c r="R88" s="454"/>
      <c r="S88" s="454"/>
      <c r="T88" s="454"/>
      <c r="U88" s="454"/>
      <c r="V88" s="454"/>
      <c r="W88" s="454"/>
      <c r="X88" s="454"/>
      <c r="Y88" s="454"/>
      <c r="Z88" s="454"/>
      <c r="AA88" s="454"/>
      <c r="AB88" s="454"/>
      <c r="AC88" s="454"/>
      <c r="AD88" s="454"/>
      <c r="AE88" s="454"/>
      <c r="AF88" s="454"/>
      <c r="AG88" s="454"/>
      <c r="AH88" s="454"/>
      <c r="AI88" s="454"/>
      <c r="AJ88" s="454"/>
      <c r="AK88" s="454"/>
      <c r="AL88" s="454"/>
      <c r="AM88" s="454"/>
      <c r="AN88" s="454"/>
      <c r="AO88" s="454"/>
      <c r="AP88" s="454"/>
      <c r="AQ88" s="454"/>
      <c r="AR88" s="454"/>
      <c r="AS88" s="454"/>
      <c r="AT88" s="454"/>
      <c r="AU88" s="454"/>
      <c r="AV88" s="454"/>
      <c r="AW88" s="454"/>
      <c r="AX88" s="454"/>
      <c r="AY88" s="454"/>
    </row>
    <row r="89" spans="1:51" x14ac:dyDescent="0.25">
      <c r="A89" s="454"/>
      <c r="B89" s="454"/>
      <c r="C89" s="454"/>
      <c r="D89" s="454"/>
      <c r="E89" s="454"/>
      <c r="F89" s="454"/>
      <c r="G89" s="454"/>
      <c r="H89" s="454"/>
      <c r="I89" s="454"/>
      <c r="J89" s="454"/>
      <c r="K89" s="454"/>
      <c r="L89" s="454"/>
      <c r="M89" s="454"/>
      <c r="N89" s="454"/>
      <c r="O89" s="454"/>
      <c r="P89" s="454"/>
      <c r="Q89" s="454"/>
      <c r="R89" s="454"/>
      <c r="S89" s="454"/>
      <c r="T89" s="454"/>
      <c r="U89" s="454"/>
      <c r="V89" s="454"/>
      <c r="W89" s="454"/>
      <c r="X89" s="454"/>
      <c r="Y89" s="454"/>
      <c r="Z89" s="454"/>
      <c r="AA89" s="454"/>
      <c r="AB89" s="454"/>
      <c r="AC89" s="454"/>
      <c r="AD89" s="454"/>
      <c r="AE89" s="454"/>
      <c r="AF89" s="454"/>
      <c r="AG89" s="454"/>
      <c r="AH89" s="454"/>
      <c r="AI89" s="454"/>
      <c r="AJ89" s="454"/>
      <c r="AK89" s="454"/>
      <c r="AL89" s="454"/>
      <c r="AM89" s="454"/>
      <c r="AN89" s="454"/>
      <c r="AO89" s="454"/>
      <c r="AP89" s="454"/>
      <c r="AQ89" s="454"/>
      <c r="AR89" s="454"/>
      <c r="AS89" s="454"/>
      <c r="AT89" s="454"/>
      <c r="AU89" s="454"/>
      <c r="AV89" s="454"/>
      <c r="AW89" s="454"/>
      <c r="AX89" s="454"/>
      <c r="AY89" s="454"/>
    </row>
    <row r="90" spans="1:51" x14ac:dyDescent="0.25">
      <c r="A90" s="454"/>
      <c r="B90" s="454"/>
      <c r="C90" s="454"/>
      <c r="D90" s="454"/>
      <c r="E90" s="454"/>
      <c r="F90" s="454"/>
      <c r="G90" s="454"/>
      <c r="H90" s="454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4"/>
      <c r="X90" s="454"/>
      <c r="Y90" s="454"/>
      <c r="Z90" s="454"/>
      <c r="AA90" s="454"/>
      <c r="AB90" s="454"/>
      <c r="AC90" s="454"/>
      <c r="AD90" s="454"/>
      <c r="AE90" s="454"/>
      <c r="AF90" s="454"/>
      <c r="AG90" s="454"/>
      <c r="AH90" s="454"/>
      <c r="AI90" s="454"/>
      <c r="AJ90" s="454"/>
      <c r="AK90" s="454"/>
      <c r="AL90" s="454"/>
      <c r="AM90" s="454"/>
      <c r="AN90" s="454"/>
      <c r="AO90" s="454"/>
      <c r="AP90" s="454"/>
      <c r="AQ90" s="454"/>
      <c r="AR90" s="454"/>
      <c r="AS90" s="454"/>
      <c r="AT90" s="454"/>
      <c r="AU90" s="454"/>
      <c r="AV90" s="454"/>
      <c r="AW90" s="454"/>
      <c r="AX90" s="454"/>
      <c r="AY90" s="454"/>
    </row>
    <row r="91" spans="1:51" x14ac:dyDescent="0.25">
      <c r="A91" s="454"/>
      <c r="B91" s="454"/>
      <c r="C91" s="454"/>
      <c r="D91" s="454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454"/>
      <c r="AB91" s="454"/>
      <c r="AC91" s="454"/>
      <c r="AD91" s="454"/>
      <c r="AE91" s="454"/>
      <c r="AF91" s="454"/>
      <c r="AG91" s="454"/>
      <c r="AH91" s="454"/>
      <c r="AI91" s="454"/>
      <c r="AJ91" s="454"/>
      <c r="AK91" s="454"/>
      <c r="AL91" s="454"/>
      <c r="AM91" s="454"/>
      <c r="AN91" s="454"/>
      <c r="AO91" s="454"/>
      <c r="AP91" s="454"/>
      <c r="AQ91" s="454"/>
      <c r="AR91" s="454"/>
      <c r="AS91" s="454"/>
      <c r="AT91" s="454"/>
      <c r="AU91" s="454"/>
      <c r="AV91" s="454"/>
      <c r="AW91" s="454"/>
      <c r="AX91" s="454"/>
      <c r="AY91" s="454"/>
    </row>
    <row r="92" spans="1:51" x14ac:dyDescent="0.25">
      <c r="A92" s="454"/>
      <c r="B92" s="454"/>
      <c r="C92" s="454"/>
      <c r="D92" s="454"/>
      <c r="E92" s="454"/>
      <c r="F92" s="454"/>
      <c r="G92" s="454"/>
      <c r="H92" s="454"/>
      <c r="I92" s="454"/>
      <c r="J92" s="454"/>
      <c r="K92" s="454"/>
      <c r="L92" s="454"/>
      <c r="M92" s="454"/>
      <c r="N92" s="454"/>
      <c r="O92" s="454"/>
      <c r="P92" s="454"/>
      <c r="Q92" s="454"/>
      <c r="R92" s="454"/>
      <c r="S92" s="454"/>
      <c r="T92" s="454"/>
      <c r="U92" s="454"/>
      <c r="V92" s="454"/>
      <c r="W92" s="454"/>
      <c r="X92" s="454"/>
      <c r="Y92" s="454"/>
      <c r="Z92" s="454"/>
      <c r="AA92" s="454"/>
      <c r="AB92" s="454"/>
      <c r="AC92" s="454"/>
      <c r="AD92" s="454"/>
      <c r="AE92" s="454"/>
      <c r="AF92" s="454"/>
      <c r="AG92" s="454"/>
      <c r="AH92" s="454"/>
      <c r="AI92" s="454"/>
      <c r="AJ92" s="454"/>
      <c r="AK92" s="454"/>
      <c r="AL92" s="454"/>
      <c r="AM92" s="454"/>
      <c r="AN92" s="454"/>
      <c r="AO92" s="454"/>
      <c r="AP92" s="454"/>
      <c r="AQ92" s="454"/>
      <c r="AR92" s="454"/>
      <c r="AS92" s="454"/>
      <c r="AT92" s="454"/>
      <c r="AU92" s="454"/>
      <c r="AV92" s="454"/>
      <c r="AW92" s="454"/>
      <c r="AX92" s="454"/>
      <c r="AY92" s="454"/>
    </row>
    <row r="93" spans="1:51" x14ac:dyDescent="0.25">
      <c r="A93" s="454"/>
      <c r="B93" s="454"/>
      <c r="C93" s="454"/>
      <c r="D93" s="454"/>
      <c r="E93" s="454"/>
      <c r="F93" s="454"/>
      <c r="G93" s="454"/>
      <c r="H93" s="454"/>
      <c r="I93" s="454"/>
      <c r="J93" s="454"/>
      <c r="K93" s="454"/>
      <c r="L93" s="454"/>
      <c r="M93" s="454"/>
      <c r="N93" s="454"/>
      <c r="O93" s="454"/>
      <c r="P93" s="454"/>
      <c r="Q93" s="454"/>
      <c r="R93" s="454"/>
      <c r="S93" s="454"/>
      <c r="T93" s="454"/>
      <c r="U93" s="454"/>
      <c r="V93" s="454"/>
      <c r="W93" s="454"/>
      <c r="X93" s="454"/>
      <c r="Y93" s="454"/>
      <c r="Z93" s="454"/>
      <c r="AA93" s="454"/>
      <c r="AB93" s="454"/>
      <c r="AC93" s="454"/>
      <c r="AD93" s="454"/>
      <c r="AE93" s="454"/>
      <c r="AF93" s="454"/>
      <c r="AG93" s="454"/>
      <c r="AH93" s="454"/>
      <c r="AI93" s="454"/>
      <c r="AJ93" s="454"/>
      <c r="AK93" s="454"/>
      <c r="AL93" s="454"/>
      <c r="AM93" s="454"/>
      <c r="AN93" s="454"/>
      <c r="AO93" s="454"/>
      <c r="AP93" s="454"/>
      <c r="AQ93" s="454"/>
      <c r="AR93" s="454"/>
      <c r="AS93" s="454"/>
      <c r="AT93" s="454"/>
      <c r="AU93" s="454"/>
      <c r="AV93" s="454"/>
      <c r="AW93" s="454"/>
      <c r="AX93" s="454"/>
      <c r="AY93" s="454"/>
    </row>
    <row r="94" spans="1:51" x14ac:dyDescent="0.25">
      <c r="A94" s="454"/>
      <c r="B94" s="454"/>
      <c r="C94" s="454"/>
      <c r="D94" s="454"/>
      <c r="E94" s="454"/>
      <c r="F94" s="454"/>
      <c r="G94" s="454"/>
      <c r="H94" s="454"/>
      <c r="I94" s="454"/>
      <c r="J94" s="454"/>
      <c r="K94" s="454"/>
      <c r="L94" s="454"/>
      <c r="M94" s="454"/>
      <c r="N94" s="454"/>
      <c r="O94" s="454"/>
      <c r="P94" s="454"/>
      <c r="Q94" s="454"/>
      <c r="R94" s="454"/>
      <c r="S94" s="454"/>
      <c r="T94" s="454"/>
      <c r="U94" s="454"/>
      <c r="V94" s="454"/>
      <c r="W94" s="454"/>
      <c r="X94" s="454"/>
      <c r="Y94" s="454"/>
      <c r="Z94" s="454"/>
      <c r="AA94" s="454"/>
      <c r="AB94" s="454"/>
      <c r="AC94" s="454"/>
      <c r="AD94" s="454"/>
      <c r="AE94" s="454"/>
      <c r="AF94" s="454"/>
      <c r="AG94" s="454"/>
      <c r="AH94" s="454"/>
      <c r="AI94" s="454"/>
      <c r="AJ94" s="454"/>
      <c r="AK94" s="454"/>
      <c r="AL94" s="454"/>
      <c r="AM94" s="454"/>
      <c r="AN94" s="454"/>
      <c r="AO94" s="454"/>
      <c r="AP94" s="454"/>
      <c r="AQ94" s="454"/>
      <c r="AR94" s="454"/>
      <c r="AS94" s="454"/>
      <c r="AT94" s="454"/>
      <c r="AU94" s="454"/>
      <c r="AV94" s="454"/>
      <c r="AW94" s="454"/>
      <c r="AX94" s="454"/>
      <c r="AY94" s="454"/>
    </row>
  </sheetData>
  <mergeCells count="24">
    <mergeCell ref="AZ2:BF3"/>
    <mergeCell ref="AS3:AY3"/>
    <mergeCell ref="BU3:BZ3"/>
    <mergeCell ref="AE3:AK3"/>
    <mergeCell ref="CG3:CL3"/>
    <mergeCell ref="BD4:BE4"/>
    <mergeCell ref="CM3:CR3"/>
    <mergeCell ref="AL3:AR3"/>
    <mergeCell ref="BK4:BL4"/>
    <mergeCell ref="BG2:BM3"/>
    <mergeCell ref="C1:C4"/>
    <mergeCell ref="BU1:CR2"/>
    <mergeCell ref="AE2:AY2"/>
    <mergeCell ref="K3:P3"/>
    <mergeCell ref="CA3:CF3"/>
    <mergeCell ref="AW4:AX4"/>
    <mergeCell ref="Q3:W3"/>
    <mergeCell ref="K2:AD2"/>
    <mergeCell ref="K1:BT1"/>
    <mergeCell ref="BN2:BT3"/>
    <mergeCell ref="X3:AD3"/>
    <mergeCell ref="AP4:AQ4"/>
    <mergeCell ref="D1:J3"/>
    <mergeCell ref="AI4:AJ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Dicionário RH Mensal</vt:lpstr>
      <vt:lpstr>Efetivo</vt:lpstr>
      <vt:lpstr>Gestão</vt:lpstr>
      <vt:lpstr>Absenteísmo até 15 dias</vt:lpstr>
      <vt:lpstr>Absenteísmo +15 dias até 6 mese</vt:lpstr>
      <vt:lpstr>Absenteismo + de 6 meses</vt:lpstr>
      <vt:lpstr>Acidente Próprio</vt:lpstr>
      <vt:lpstr>Acidente Terceiro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Aldevan Souza Silva</dc:creator>
  <cp:lastModifiedBy>Aldevan Souza Silva</cp:lastModifiedBy>
  <dcterms:created xsi:type="dcterms:W3CDTF">2019-08-19T19:06:29Z</dcterms:created>
  <dcterms:modified xsi:type="dcterms:W3CDTF">2019-08-23T20:15:45Z</dcterms:modified>
</cp:coreProperties>
</file>