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to_zošit" defaultThemeVersion="124226"/>
  <mc:AlternateContent xmlns:mc="http://schemas.openxmlformats.org/markup-compatibility/2006">
    <mc:Choice Requires="x15">
      <x15ac:absPath xmlns:x15ac="http://schemas.microsoft.com/office/spreadsheetml/2010/11/ac" url="C:\Users\jesus.roldan\Desktop\J1_FK\2103\"/>
    </mc:Choice>
  </mc:AlternateContent>
  <bookViews>
    <workbookView xWindow="0" yWindow="45" windowWidth="22980" windowHeight="8760"/>
  </bookViews>
  <sheets>
    <sheet name="7_KM Liste-Serie" sheetId="1" r:id="rId1"/>
  </sheets>
  <definedNames>
    <definedName name="_xlnm._FilterDatabase" localSheetId="0" hidden="1">'7_KM Liste-Serie'!$A$1:$BK$334</definedName>
    <definedName name="TemplateRow">#REF!</definedName>
    <definedName name="Z_1C2A1F93_60D0_4A20_A411_F323D7A463D1_.wvu.FilterData" localSheetId="0" hidden="1">'7_KM Liste-Serie'!$A$1:$AW$245</definedName>
    <definedName name="Z_36DFDF7C_1807_469A_A2BA_3F38A5452817_.wvu.FilterData" localSheetId="0" hidden="1">'7_KM Liste-Serie'!$A$1:$AW$245</definedName>
  </definedNames>
  <calcPr calcId="162913"/>
</workbook>
</file>

<file path=xl/calcChain.xml><?xml version="1.0" encoding="utf-8"?>
<calcChain xmlns="http://schemas.openxmlformats.org/spreadsheetml/2006/main">
  <c r="S55" i="1" l="1"/>
  <c r="I55" i="1"/>
  <c r="F55" i="1"/>
  <c r="H55" i="1" s="1"/>
  <c r="S53" i="1"/>
  <c r="I53" i="1"/>
  <c r="F53" i="1"/>
  <c r="H53" i="1" s="1"/>
  <c r="R53" i="1" l="1"/>
  <c r="R55" i="1"/>
  <c r="F156" i="1"/>
  <c r="H156" i="1" s="1"/>
  <c r="S156" i="1"/>
  <c r="G156" i="1"/>
  <c r="I156" i="1" s="1"/>
  <c r="S107" i="1"/>
  <c r="I107" i="1"/>
  <c r="F107" i="1"/>
  <c r="H107" i="1" s="1"/>
  <c r="S105" i="1"/>
  <c r="I105" i="1"/>
  <c r="F105" i="1"/>
  <c r="H105" i="1" s="1"/>
  <c r="S102" i="1"/>
  <c r="I102" i="1"/>
  <c r="F102" i="1"/>
  <c r="H102" i="1" s="1"/>
  <c r="R107" i="1" l="1"/>
  <c r="R102" i="1"/>
  <c r="R105" i="1"/>
  <c r="R156" i="1"/>
  <c r="S113" i="1" l="1"/>
  <c r="I113" i="1"/>
  <c r="F113" i="1"/>
  <c r="H113" i="1" s="1"/>
  <c r="R113" i="1" l="1"/>
  <c r="S264" i="1"/>
  <c r="G264" i="1"/>
  <c r="I264" i="1" s="1"/>
  <c r="F264" i="1"/>
  <c r="H264" i="1" s="1"/>
  <c r="S263" i="1"/>
  <c r="G263" i="1"/>
  <c r="I263" i="1" s="1"/>
  <c r="F263" i="1"/>
  <c r="H263" i="1" s="1"/>
  <c r="S259" i="1"/>
  <c r="I259" i="1"/>
  <c r="F259" i="1"/>
  <c r="H259" i="1" s="1"/>
  <c r="S256" i="1"/>
  <c r="G256" i="1"/>
  <c r="I256" i="1" s="1"/>
  <c r="F256" i="1"/>
  <c r="H256" i="1" s="1"/>
  <c r="S255" i="1"/>
  <c r="G255" i="1"/>
  <c r="I255" i="1" s="1"/>
  <c r="F255" i="1"/>
  <c r="H255" i="1" s="1"/>
  <c r="S230" i="1"/>
  <c r="I230" i="1"/>
  <c r="F230" i="1"/>
  <c r="H230" i="1" s="1"/>
  <c r="S229" i="1"/>
  <c r="I229" i="1"/>
  <c r="F229" i="1"/>
  <c r="H229" i="1" s="1"/>
  <c r="S228" i="1"/>
  <c r="I228" i="1"/>
  <c r="F228" i="1"/>
  <c r="H228" i="1" s="1"/>
  <c r="S227" i="1"/>
  <c r="I227" i="1"/>
  <c r="F227" i="1"/>
  <c r="H227" i="1" s="1"/>
  <c r="R264" i="1" l="1"/>
  <c r="R259" i="1"/>
  <c r="R229" i="1"/>
  <c r="R255" i="1"/>
  <c r="R230" i="1"/>
  <c r="R263" i="1"/>
  <c r="R256" i="1"/>
  <c r="R228" i="1"/>
  <c r="R227" i="1"/>
  <c r="S64" i="1"/>
  <c r="G64" i="1"/>
  <c r="I64" i="1" s="1"/>
  <c r="F64" i="1"/>
  <c r="H64" i="1" s="1"/>
  <c r="R64" i="1" l="1"/>
  <c r="G44" i="1"/>
  <c r="S54" i="1"/>
  <c r="I54" i="1"/>
  <c r="F54" i="1"/>
  <c r="H54" i="1" s="1"/>
  <c r="S21" i="1"/>
  <c r="G21" i="1"/>
  <c r="I21" i="1" s="1"/>
  <c r="F21" i="1"/>
  <c r="H21" i="1" s="1"/>
  <c r="R54" i="1" l="1"/>
  <c r="R21" i="1"/>
  <c r="S18" i="1" l="1"/>
  <c r="I18" i="1"/>
  <c r="F18" i="1"/>
  <c r="H18" i="1" s="1"/>
  <c r="R18" i="1" l="1"/>
  <c r="S248" i="1"/>
  <c r="G248" i="1"/>
  <c r="I248" i="1" s="1"/>
  <c r="F248" i="1"/>
  <c r="H248" i="1" s="1"/>
  <c r="R248" i="1" l="1"/>
  <c r="S325" i="1"/>
  <c r="G325" i="1"/>
  <c r="I325" i="1" s="1"/>
  <c r="F325" i="1"/>
  <c r="H325" i="1" s="1"/>
  <c r="R325" i="1" l="1"/>
  <c r="S247" i="1" l="1"/>
  <c r="I247" i="1"/>
  <c r="F247" i="1"/>
  <c r="H247" i="1" s="1"/>
  <c r="R247" i="1" l="1"/>
  <c r="G244" i="1"/>
  <c r="I244" i="1" s="1"/>
  <c r="S244" i="1"/>
  <c r="F244" i="1"/>
  <c r="H244" i="1" s="1"/>
  <c r="S43" i="1"/>
  <c r="G43" i="1"/>
  <c r="I43" i="1" s="1"/>
  <c r="F43" i="1"/>
  <c r="H43" i="1" s="1"/>
  <c r="S42" i="1"/>
  <c r="G42" i="1"/>
  <c r="I42" i="1" s="1"/>
  <c r="F42" i="1"/>
  <c r="H42" i="1" s="1"/>
  <c r="R42" i="1" l="1"/>
  <c r="R244" i="1"/>
  <c r="R43" i="1"/>
  <c r="S226" i="1"/>
  <c r="I226" i="1"/>
  <c r="F226" i="1"/>
  <c r="H226" i="1" s="1"/>
  <c r="S223" i="1"/>
  <c r="I223" i="1"/>
  <c r="F223" i="1"/>
  <c r="H223" i="1" s="1"/>
  <c r="S220" i="1"/>
  <c r="I220" i="1"/>
  <c r="F220" i="1"/>
  <c r="H220" i="1" s="1"/>
  <c r="S217" i="1"/>
  <c r="I217" i="1"/>
  <c r="F217" i="1"/>
  <c r="H217" i="1" s="1"/>
  <c r="S214" i="1"/>
  <c r="I214" i="1"/>
  <c r="F214" i="1"/>
  <c r="H214" i="1" s="1"/>
  <c r="S210" i="1"/>
  <c r="I210" i="1"/>
  <c r="F210" i="1"/>
  <c r="H210" i="1" s="1"/>
  <c r="S206" i="1"/>
  <c r="I206" i="1"/>
  <c r="F206" i="1"/>
  <c r="H206" i="1" s="1"/>
  <c r="S202" i="1"/>
  <c r="I202" i="1"/>
  <c r="F202" i="1"/>
  <c r="H202" i="1" s="1"/>
  <c r="S198" i="1"/>
  <c r="I198" i="1"/>
  <c r="F198" i="1"/>
  <c r="H198" i="1" s="1"/>
  <c r="S194" i="1"/>
  <c r="I194" i="1"/>
  <c r="F194" i="1"/>
  <c r="H194" i="1" s="1"/>
  <c r="S190" i="1"/>
  <c r="I190" i="1"/>
  <c r="F190" i="1"/>
  <c r="H190" i="1" s="1"/>
  <c r="S186" i="1"/>
  <c r="I186" i="1"/>
  <c r="F186" i="1"/>
  <c r="H186" i="1" s="1"/>
  <c r="S182" i="1"/>
  <c r="G182" i="1"/>
  <c r="I182" i="1" s="1"/>
  <c r="F182" i="1"/>
  <c r="H182" i="1" s="1"/>
  <c r="S178" i="1"/>
  <c r="G178" i="1"/>
  <c r="I178" i="1" s="1"/>
  <c r="F178" i="1"/>
  <c r="H178" i="1" s="1"/>
  <c r="S174" i="1"/>
  <c r="G174" i="1"/>
  <c r="I174" i="1" s="1"/>
  <c r="F174" i="1"/>
  <c r="H174" i="1" s="1"/>
  <c r="R210" i="1" l="1"/>
  <c r="R223" i="1"/>
  <c r="R198" i="1"/>
  <c r="R214" i="1"/>
  <c r="R190" i="1"/>
  <c r="R220" i="1"/>
  <c r="R186" i="1"/>
  <c r="R202" i="1"/>
  <c r="R217" i="1"/>
  <c r="R174" i="1"/>
  <c r="R178" i="1"/>
  <c r="R182" i="1"/>
  <c r="R226" i="1"/>
  <c r="R194" i="1"/>
  <c r="R206" i="1"/>
  <c r="S88" i="1"/>
  <c r="G88" i="1"/>
  <c r="I88" i="1" s="1"/>
  <c r="F88" i="1"/>
  <c r="H88" i="1" s="1"/>
  <c r="S52" i="1"/>
  <c r="I52" i="1"/>
  <c r="F52" i="1"/>
  <c r="H52" i="1" s="1"/>
  <c r="S48" i="1"/>
  <c r="R88" i="1" l="1"/>
  <c r="R52" i="1"/>
  <c r="S17" i="1"/>
  <c r="I17" i="1"/>
  <c r="F17" i="1"/>
  <c r="H17" i="1" s="1"/>
  <c r="S10" i="1"/>
  <c r="I10" i="1"/>
  <c r="F10" i="1"/>
  <c r="H10" i="1" s="1"/>
  <c r="S311" i="1"/>
  <c r="G311" i="1"/>
  <c r="I311" i="1" s="1"/>
  <c r="F311" i="1"/>
  <c r="H311" i="1" s="1"/>
  <c r="S308" i="1"/>
  <c r="G308" i="1"/>
  <c r="I308" i="1" s="1"/>
  <c r="F308" i="1"/>
  <c r="H308" i="1" s="1"/>
  <c r="S305" i="1"/>
  <c r="G305" i="1"/>
  <c r="I305" i="1" s="1"/>
  <c r="F305" i="1"/>
  <c r="H305" i="1" s="1"/>
  <c r="S302" i="1"/>
  <c r="G302" i="1"/>
  <c r="I302" i="1" s="1"/>
  <c r="F302" i="1"/>
  <c r="H302" i="1" s="1"/>
  <c r="S298" i="1"/>
  <c r="G298" i="1"/>
  <c r="I298" i="1" s="1"/>
  <c r="F298" i="1"/>
  <c r="H298" i="1" s="1"/>
  <c r="S294" i="1"/>
  <c r="G294" i="1"/>
  <c r="I294" i="1" s="1"/>
  <c r="F294" i="1"/>
  <c r="H294" i="1" s="1"/>
  <c r="S252" i="1"/>
  <c r="G252" i="1"/>
  <c r="I252" i="1" s="1"/>
  <c r="F252" i="1"/>
  <c r="H252" i="1" s="1"/>
  <c r="S250" i="1"/>
  <c r="G250" i="1"/>
  <c r="I250" i="1" s="1"/>
  <c r="F250" i="1"/>
  <c r="H250" i="1" s="1"/>
  <c r="S241" i="1"/>
  <c r="G241" i="1"/>
  <c r="I241" i="1" s="1"/>
  <c r="F241" i="1"/>
  <c r="H241" i="1" s="1"/>
  <c r="S147" i="1"/>
  <c r="G147" i="1"/>
  <c r="I147" i="1" s="1"/>
  <c r="F147" i="1"/>
  <c r="H147" i="1" s="1"/>
  <c r="S144" i="1"/>
  <c r="G144" i="1"/>
  <c r="I144" i="1" s="1"/>
  <c r="F144" i="1"/>
  <c r="H144" i="1" s="1"/>
  <c r="S142" i="1"/>
  <c r="I142" i="1"/>
  <c r="F142" i="1"/>
  <c r="H142" i="1" s="1"/>
  <c r="S140" i="1"/>
  <c r="I140" i="1"/>
  <c r="F140" i="1"/>
  <c r="H140" i="1" s="1"/>
  <c r="S138" i="1"/>
  <c r="I138" i="1"/>
  <c r="F138" i="1"/>
  <c r="H138" i="1" s="1"/>
  <c r="S136" i="1"/>
  <c r="I136" i="1"/>
  <c r="F136" i="1"/>
  <c r="H136" i="1" s="1"/>
  <c r="S134" i="1"/>
  <c r="I134" i="1"/>
  <c r="F134" i="1"/>
  <c r="H134" i="1" s="1"/>
  <c r="S132" i="1"/>
  <c r="G132" i="1"/>
  <c r="I132" i="1" s="1"/>
  <c r="F132" i="1"/>
  <c r="H132" i="1" s="1"/>
  <c r="S130" i="1"/>
  <c r="G130" i="1"/>
  <c r="I130" i="1" s="1"/>
  <c r="F130" i="1"/>
  <c r="H130" i="1" s="1"/>
  <c r="S128" i="1"/>
  <c r="G128" i="1"/>
  <c r="I128" i="1" s="1"/>
  <c r="F128" i="1"/>
  <c r="H128" i="1" s="1"/>
  <c r="S109" i="1"/>
  <c r="G109" i="1"/>
  <c r="I109" i="1" s="1"/>
  <c r="F109" i="1"/>
  <c r="H109" i="1" s="1"/>
  <c r="S104" i="1"/>
  <c r="I104" i="1"/>
  <c r="F104" i="1"/>
  <c r="H104" i="1" s="1"/>
  <c r="S99" i="1"/>
  <c r="I99" i="1"/>
  <c r="F99" i="1"/>
  <c r="H99" i="1" s="1"/>
  <c r="S96" i="1"/>
  <c r="G96" i="1"/>
  <c r="I96" i="1" s="1"/>
  <c r="F96" i="1"/>
  <c r="H96" i="1" s="1"/>
  <c r="S90" i="1"/>
  <c r="G90" i="1"/>
  <c r="I90" i="1" s="1"/>
  <c r="F90" i="1"/>
  <c r="H90" i="1" s="1"/>
  <c r="S36" i="1"/>
  <c r="G36" i="1"/>
  <c r="I36" i="1" s="1"/>
  <c r="F36" i="1"/>
  <c r="H36" i="1" s="1"/>
  <c r="S20" i="1"/>
  <c r="G20" i="1"/>
  <c r="I20" i="1" s="1"/>
  <c r="F20" i="1"/>
  <c r="H20" i="1" s="1"/>
  <c r="S16" i="1"/>
  <c r="I16" i="1"/>
  <c r="F16" i="1"/>
  <c r="H16" i="1" s="1"/>
  <c r="S14" i="1"/>
  <c r="I14" i="1"/>
  <c r="F14" i="1"/>
  <c r="H14" i="1" s="1"/>
  <c r="S9" i="1"/>
  <c r="I9" i="1"/>
  <c r="F9" i="1"/>
  <c r="H9" i="1" s="1"/>
  <c r="S7" i="1"/>
  <c r="I7" i="1"/>
  <c r="F7" i="1"/>
  <c r="H7" i="1" s="1"/>
  <c r="R17" i="1" l="1"/>
  <c r="R104" i="1"/>
  <c r="R144" i="1"/>
  <c r="R252" i="1"/>
  <c r="R294" i="1"/>
  <c r="R298" i="1"/>
  <c r="R10" i="1"/>
  <c r="R36" i="1"/>
  <c r="R130" i="1"/>
  <c r="R134" i="1"/>
  <c r="R138" i="1"/>
  <c r="R308" i="1"/>
  <c r="R90" i="1"/>
  <c r="R142" i="1"/>
  <c r="R311" i="1"/>
  <c r="R9" i="1"/>
  <c r="R16" i="1"/>
  <c r="R132" i="1"/>
  <c r="R136" i="1"/>
  <c r="R140" i="1"/>
  <c r="R250" i="1"/>
  <c r="R20" i="1"/>
  <c r="R7" i="1"/>
  <c r="R14" i="1"/>
  <c r="R99" i="1"/>
  <c r="R96" i="1"/>
  <c r="R128" i="1"/>
  <c r="R302" i="1"/>
  <c r="R305" i="1"/>
  <c r="R147" i="1"/>
  <c r="R241" i="1"/>
  <c r="R109" i="1"/>
  <c r="S280" i="1" l="1"/>
  <c r="G280" i="1"/>
  <c r="I280" i="1" s="1"/>
  <c r="F280" i="1"/>
  <c r="H280" i="1" s="1"/>
  <c r="S276" i="1"/>
  <c r="G276" i="1"/>
  <c r="I276" i="1" s="1"/>
  <c r="F276" i="1"/>
  <c r="H276" i="1" s="1"/>
  <c r="S272" i="1"/>
  <c r="G272" i="1"/>
  <c r="I272" i="1" s="1"/>
  <c r="F272" i="1"/>
  <c r="H272" i="1" s="1"/>
  <c r="S268" i="1"/>
  <c r="G268" i="1"/>
  <c r="I268" i="1" s="1"/>
  <c r="F268" i="1"/>
  <c r="H268" i="1" s="1"/>
  <c r="S254" i="1"/>
  <c r="G254" i="1"/>
  <c r="I254" i="1" s="1"/>
  <c r="F254" i="1"/>
  <c r="H254" i="1" s="1"/>
  <c r="S253" i="1"/>
  <c r="G253" i="1"/>
  <c r="I253" i="1" s="1"/>
  <c r="F253" i="1"/>
  <c r="H253" i="1" s="1"/>
  <c r="S151" i="1"/>
  <c r="G151" i="1"/>
  <c r="I151" i="1" s="1"/>
  <c r="F151" i="1"/>
  <c r="H151" i="1" s="1"/>
  <c r="S63" i="1"/>
  <c r="G63" i="1"/>
  <c r="I63" i="1" s="1"/>
  <c r="F63" i="1"/>
  <c r="H63" i="1" s="1"/>
  <c r="S59" i="1"/>
  <c r="G59" i="1"/>
  <c r="I59" i="1" s="1"/>
  <c r="F59" i="1"/>
  <c r="H59" i="1" s="1"/>
  <c r="I48" i="1"/>
  <c r="F48" i="1"/>
  <c r="H48" i="1" s="1"/>
  <c r="R48" i="1" l="1"/>
  <c r="R254" i="1"/>
  <c r="R151" i="1"/>
  <c r="R268" i="1"/>
  <c r="R63" i="1"/>
  <c r="R253" i="1"/>
  <c r="R272" i="1"/>
  <c r="R276" i="1"/>
  <c r="R280" i="1"/>
  <c r="R59" i="1"/>
  <c r="S324" i="1" l="1"/>
  <c r="G324" i="1"/>
  <c r="I324" i="1" s="1"/>
  <c r="F324" i="1"/>
  <c r="H324" i="1" s="1"/>
  <c r="S323" i="1"/>
  <c r="G323" i="1"/>
  <c r="I323" i="1" s="1"/>
  <c r="F323" i="1"/>
  <c r="H323" i="1" s="1"/>
  <c r="S322" i="1"/>
  <c r="G322" i="1"/>
  <c r="I322" i="1" s="1"/>
  <c r="F322" i="1"/>
  <c r="H322" i="1" s="1"/>
  <c r="S321" i="1"/>
  <c r="G321" i="1"/>
  <c r="I321" i="1" s="1"/>
  <c r="F321" i="1"/>
  <c r="H321" i="1" s="1"/>
  <c r="S320" i="1"/>
  <c r="G320" i="1"/>
  <c r="I320" i="1" s="1"/>
  <c r="F320" i="1"/>
  <c r="H320" i="1" s="1"/>
  <c r="S319" i="1"/>
  <c r="G319" i="1"/>
  <c r="I319" i="1" s="1"/>
  <c r="F319" i="1"/>
  <c r="H319" i="1" s="1"/>
  <c r="S318" i="1"/>
  <c r="G318" i="1"/>
  <c r="I318" i="1" s="1"/>
  <c r="F318" i="1"/>
  <c r="H318" i="1" s="1"/>
  <c r="S317" i="1"/>
  <c r="G317" i="1"/>
  <c r="I317" i="1" s="1"/>
  <c r="F317" i="1"/>
  <c r="H317" i="1" s="1"/>
  <c r="S316" i="1"/>
  <c r="G316" i="1"/>
  <c r="I316" i="1" s="1"/>
  <c r="F316" i="1"/>
  <c r="H316" i="1" s="1"/>
  <c r="S315" i="1"/>
  <c r="G315" i="1"/>
  <c r="I315" i="1" s="1"/>
  <c r="F315" i="1"/>
  <c r="H315" i="1" s="1"/>
  <c r="S314" i="1"/>
  <c r="G314" i="1"/>
  <c r="I314" i="1" s="1"/>
  <c r="F314" i="1"/>
  <c r="H314" i="1" s="1"/>
  <c r="S313" i="1"/>
  <c r="G313" i="1"/>
  <c r="I313" i="1" s="1"/>
  <c r="F313" i="1"/>
  <c r="H313" i="1" s="1"/>
  <c r="S312" i="1"/>
  <c r="G312" i="1"/>
  <c r="I312" i="1" s="1"/>
  <c r="F312" i="1"/>
  <c r="H312" i="1" s="1"/>
  <c r="S310" i="1"/>
  <c r="G310" i="1"/>
  <c r="I310" i="1" s="1"/>
  <c r="F310" i="1"/>
  <c r="H310" i="1" s="1"/>
  <c r="S309" i="1"/>
  <c r="G309" i="1"/>
  <c r="I309" i="1" s="1"/>
  <c r="F309" i="1"/>
  <c r="H309" i="1" s="1"/>
  <c r="S307" i="1"/>
  <c r="G307" i="1"/>
  <c r="I307" i="1" s="1"/>
  <c r="F307" i="1"/>
  <c r="H307" i="1" s="1"/>
  <c r="S306" i="1"/>
  <c r="G306" i="1"/>
  <c r="I306" i="1" s="1"/>
  <c r="F306" i="1"/>
  <c r="H306" i="1" s="1"/>
  <c r="S304" i="1"/>
  <c r="G304" i="1"/>
  <c r="I304" i="1" s="1"/>
  <c r="F304" i="1"/>
  <c r="H304" i="1" s="1"/>
  <c r="S303" i="1"/>
  <c r="G303" i="1"/>
  <c r="I303" i="1" s="1"/>
  <c r="F303" i="1"/>
  <c r="H303" i="1" s="1"/>
  <c r="S301" i="1"/>
  <c r="G301" i="1"/>
  <c r="I301" i="1" s="1"/>
  <c r="F301" i="1"/>
  <c r="H301" i="1" s="1"/>
  <c r="S300" i="1"/>
  <c r="G300" i="1"/>
  <c r="I300" i="1" s="1"/>
  <c r="F300" i="1"/>
  <c r="H300" i="1" s="1"/>
  <c r="S299" i="1"/>
  <c r="G299" i="1"/>
  <c r="I299" i="1" s="1"/>
  <c r="F299" i="1"/>
  <c r="H299" i="1" s="1"/>
  <c r="S297" i="1"/>
  <c r="G297" i="1"/>
  <c r="I297" i="1" s="1"/>
  <c r="F297" i="1"/>
  <c r="H297" i="1" s="1"/>
  <c r="S296" i="1"/>
  <c r="G296" i="1"/>
  <c r="I296" i="1" s="1"/>
  <c r="F296" i="1"/>
  <c r="H296" i="1" s="1"/>
  <c r="S295" i="1"/>
  <c r="G295" i="1"/>
  <c r="I295" i="1" s="1"/>
  <c r="F295" i="1"/>
  <c r="H295" i="1" s="1"/>
  <c r="S293" i="1"/>
  <c r="G293" i="1"/>
  <c r="I293" i="1" s="1"/>
  <c r="F293" i="1"/>
  <c r="H293" i="1" s="1"/>
  <c r="S292" i="1"/>
  <c r="G292" i="1"/>
  <c r="I292" i="1" s="1"/>
  <c r="F292" i="1"/>
  <c r="H292" i="1" s="1"/>
  <c r="S291" i="1"/>
  <c r="G291" i="1"/>
  <c r="I291" i="1" s="1"/>
  <c r="F291" i="1"/>
  <c r="H291" i="1" s="1"/>
  <c r="S290" i="1"/>
  <c r="G290" i="1"/>
  <c r="I290" i="1" s="1"/>
  <c r="F290" i="1"/>
  <c r="H290" i="1" s="1"/>
  <c r="S289" i="1"/>
  <c r="G289" i="1"/>
  <c r="I289" i="1" s="1"/>
  <c r="F289" i="1"/>
  <c r="H289" i="1" s="1"/>
  <c r="S288" i="1"/>
  <c r="G288" i="1"/>
  <c r="I288" i="1" s="1"/>
  <c r="F288" i="1"/>
  <c r="H288" i="1" s="1"/>
  <c r="S287" i="1"/>
  <c r="G287" i="1"/>
  <c r="I287" i="1" s="1"/>
  <c r="F287" i="1"/>
  <c r="H287" i="1" s="1"/>
  <c r="S286" i="1"/>
  <c r="G286" i="1"/>
  <c r="I286" i="1" s="1"/>
  <c r="F286" i="1"/>
  <c r="H286" i="1" s="1"/>
  <c r="S285" i="1"/>
  <c r="G285" i="1"/>
  <c r="I285" i="1" s="1"/>
  <c r="F285" i="1"/>
  <c r="H285" i="1" s="1"/>
  <c r="S284" i="1"/>
  <c r="G284" i="1"/>
  <c r="I284" i="1" s="1"/>
  <c r="F284" i="1"/>
  <c r="H284" i="1" s="1"/>
  <c r="S283" i="1"/>
  <c r="G283" i="1"/>
  <c r="I283" i="1" s="1"/>
  <c r="F283" i="1"/>
  <c r="H283" i="1" s="1"/>
  <c r="S282" i="1"/>
  <c r="G282" i="1"/>
  <c r="I282" i="1" s="1"/>
  <c r="F282" i="1"/>
  <c r="H282" i="1" s="1"/>
  <c r="S281" i="1"/>
  <c r="G281" i="1"/>
  <c r="I281" i="1" s="1"/>
  <c r="F281" i="1"/>
  <c r="H281" i="1" s="1"/>
  <c r="S279" i="1"/>
  <c r="G279" i="1"/>
  <c r="I279" i="1" s="1"/>
  <c r="F279" i="1"/>
  <c r="H279" i="1" s="1"/>
  <c r="S278" i="1"/>
  <c r="G278" i="1"/>
  <c r="I278" i="1" s="1"/>
  <c r="F278" i="1"/>
  <c r="H278" i="1" s="1"/>
  <c r="S277" i="1"/>
  <c r="G277" i="1"/>
  <c r="I277" i="1" s="1"/>
  <c r="F277" i="1"/>
  <c r="H277" i="1" s="1"/>
  <c r="S275" i="1"/>
  <c r="G275" i="1"/>
  <c r="I275" i="1" s="1"/>
  <c r="F275" i="1"/>
  <c r="H275" i="1" s="1"/>
  <c r="S274" i="1"/>
  <c r="G274" i="1"/>
  <c r="I274" i="1" s="1"/>
  <c r="F274" i="1"/>
  <c r="H274" i="1" s="1"/>
  <c r="S273" i="1"/>
  <c r="G273" i="1"/>
  <c r="I273" i="1" s="1"/>
  <c r="F273" i="1"/>
  <c r="H273" i="1" s="1"/>
  <c r="S271" i="1"/>
  <c r="G271" i="1"/>
  <c r="I271" i="1" s="1"/>
  <c r="F271" i="1"/>
  <c r="H271" i="1" s="1"/>
  <c r="S270" i="1"/>
  <c r="G270" i="1"/>
  <c r="I270" i="1" s="1"/>
  <c r="F270" i="1"/>
  <c r="H270" i="1" s="1"/>
  <c r="S269" i="1"/>
  <c r="G269" i="1"/>
  <c r="I269" i="1" s="1"/>
  <c r="F269" i="1"/>
  <c r="H269" i="1" s="1"/>
  <c r="S267" i="1"/>
  <c r="G267" i="1"/>
  <c r="I267" i="1" s="1"/>
  <c r="F267" i="1"/>
  <c r="H267" i="1" s="1"/>
  <c r="S266" i="1"/>
  <c r="G266" i="1"/>
  <c r="I266" i="1" s="1"/>
  <c r="F266" i="1"/>
  <c r="H266" i="1" s="1"/>
  <c r="S265" i="1"/>
  <c r="G265" i="1"/>
  <c r="I265" i="1" s="1"/>
  <c r="F265" i="1"/>
  <c r="H265" i="1" s="1"/>
  <c r="S262" i="1"/>
  <c r="G262" i="1"/>
  <c r="I262" i="1" s="1"/>
  <c r="F262" i="1"/>
  <c r="H262" i="1" s="1"/>
  <c r="S261" i="1"/>
  <c r="G261" i="1"/>
  <c r="I261" i="1" s="1"/>
  <c r="F261" i="1"/>
  <c r="H261" i="1" s="1"/>
  <c r="S260" i="1"/>
  <c r="G260" i="1"/>
  <c r="I260" i="1" s="1"/>
  <c r="F260" i="1"/>
  <c r="H260" i="1" s="1"/>
  <c r="S258" i="1"/>
  <c r="G258" i="1"/>
  <c r="I258" i="1" s="1"/>
  <c r="F258" i="1"/>
  <c r="H258" i="1" s="1"/>
  <c r="S257" i="1"/>
  <c r="I257" i="1"/>
  <c r="F257" i="1"/>
  <c r="H257" i="1" s="1"/>
  <c r="S251" i="1"/>
  <c r="G251" i="1"/>
  <c r="I251" i="1" s="1"/>
  <c r="F251" i="1"/>
  <c r="H251" i="1" s="1"/>
  <c r="S249" i="1"/>
  <c r="G249" i="1"/>
  <c r="I249" i="1" s="1"/>
  <c r="F249" i="1"/>
  <c r="H249" i="1" s="1"/>
  <c r="S246" i="1"/>
  <c r="I246" i="1"/>
  <c r="F246" i="1"/>
  <c r="H246" i="1" s="1"/>
  <c r="S245" i="1"/>
  <c r="G245" i="1"/>
  <c r="I245" i="1" s="1"/>
  <c r="F245" i="1"/>
  <c r="H245" i="1" s="1"/>
  <c r="S243" i="1"/>
  <c r="G243" i="1"/>
  <c r="I243" i="1" s="1"/>
  <c r="F243" i="1"/>
  <c r="H243" i="1" s="1"/>
  <c r="S242" i="1"/>
  <c r="G242" i="1"/>
  <c r="I242" i="1" s="1"/>
  <c r="F242" i="1"/>
  <c r="H242" i="1" s="1"/>
  <c r="S240" i="1"/>
  <c r="G240" i="1"/>
  <c r="I240" i="1" s="1"/>
  <c r="F240" i="1"/>
  <c r="H240" i="1" s="1"/>
  <c r="S239" i="1"/>
  <c r="G239" i="1"/>
  <c r="I239" i="1" s="1"/>
  <c r="F239" i="1"/>
  <c r="H239" i="1" s="1"/>
  <c r="S238" i="1"/>
  <c r="G238" i="1"/>
  <c r="I238" i="1" s="1"/>
  <c r="F238" i="1"/>
  <c r="H238" i="1" s="1"/>
  <c r="S237" i="1"/>
  <c r="G237" i="1"/>
  <c r="I237" i="1" s="1"/>
  <c r="F237" i="1"/>
  <c r="H237" i="1" s="1"/>
  <c r="S236" i="1"/>
  <c r="G236" i="1"/>
  <c r="I236" i="1" s="1"/>
  <c r="F236" i="1"/>
  <c r="H236" i="1" s="1"/>
  <c r="S235" i="1"/>
  <c r="G235" i="1"/>
  <c r="I235" i="1" s="1"/>
  <c r="F235" i="1"/>
  <c r="H235" i="1" s="1"/>
  <c r="S234" i="1"/>
  <c r="G234" i="1"/>
  <c r="I234" i="1" s="1"/>
  <c r="F234" i="1"/>
  <c r="H234" i="1" s="1"/>
  <c r="S233" i="1"/>
  <c r="G233" i="1"/>
  <c r="I233" i="1" s="1"/>
  <c r="F233" i="1"/>
  <c r="H233" i="1" s="1"/>
  <c r="S232" i="1"/>
  <c r="G232" i="1"/>
  <c r="I232" i="1" s="1"/>
  <c r="F232" i="1"/>
  <c r="H232" i="1" s="1"/>
  <c r="S231" i="1"/>
  <c r="G231" i="1"/>
  <c r="I231" i="1" s="1"/>
  <c r="F231" i="1"/>
  <c r="H231" i="1" s="1"/>
  <c r="S225" i="1"/>
  <c r="I225" i="1"/>
  <c r="F225" i="1"/>
  <c r="H225" i="1" s="1"/>
  <c r="S224" i="1"/>
  <c r="I224" i="1"/>
  <c r="F224" i="1"/>
  <c r="H224" i="1" s="1"/>
  <c r="S222" i="1"/>
  <c r="I222" i="1"/>
  <c r="F222" i="1"/>
  <c r="H222" i="1" s="1"/>
  <c r="S221" i="1"/>
  <c r="I221" i="1"/>
  <c r="F221" i="1"/>
  <c r="H221" i="1" s="1"/>
  <c r="S219" i="1"/>
  <c r="I219" i="1"/>
  <c r="F219" i="1"/>
  <c r="H219" i="1" s="1"/>
  <c r="S218" i="1"/>
  <c r="I218" i="1"/>
  <c r="F218" i="1"/>
  <c r="H218" i="1" s="1"/>
  <c r="S216" i="1"/>
  <c r="I216" i="1"/>
  <c r="F216" i="1"/>
  <c r="H216" i="1" s="1"/>
  <c r="S215" i="1"/>
  <c r="I215" i="1"/>
  <c r="F215" i="1"/>
  <c r="H215" i="1" s="1"/>
  <c r="S213" i="1"/>
  <c r="I213" i="1"/>
  <c r="F213" i="1"/>
  <c r="H213" i="1" s="1"/>
  <c r="S212" i="1"/>
  <c r="I212" i="1"/>
  <c r="F212" i="1"/>
  <c r="H212" i="1" s="1"/>
  <c r="S211" i="1"/>
  <c r="I211" i="1"/>
  <c r="F211" i="1"/>
  <c r="H211" i="1" s="1"/>
  <c r="S209" i="1"/>
  <c r="I209" i="1"/>
  <c r="F209" i="1"/>
  <c r="H209" i="1" s="1"/>
  <c r="S208" i="1"/>
  <c r="I208" i="1"/>
  <c r="F208" i="1"/>
  <c r="H208" i="1" s="1"/>
  <c r="S207" i="1"/>
  <c r="I207" i="1"/>
  <c r="F207" i="1"/>
  <c r="H207" i="1" s="1"/>
  <c r="S205" i="1"/>
  <c r="I205" i="1"/>
  <c r="F205" i="1"/>
  <c r="H205" i="1" s="1"/>
  <c r="S204" i="1"/>
  <c r="I204" i="1"/>
  <c r="F204" i="1"/>
  <c r="H204" i="1" s="1"/>
  <c r="S203" i="1"/>
  <c r="I203" i="1"/>
  <c r="F203" i="1"/>
  <c r="H203" i="1" s="1"/>
  <c r="S201" i="1"/>
  <c r="I201" i="1"/>
  <c r="F201" i="1"/>
  <c r="H201" i="1" s="1"/>
  <c r="S200" i="1"/>
  <c r="I200" i="1"/>
  <c r="F200" i="1"/>
  <c r="H200" i="1" s="1"/>
  <c r="S199" i="1"/>
  <c r="I199" i="1"/>
  <c r="F199" i="1"/>
  <c r="H199" i="1" s="1"/>
  <c r="S197" i="1"/>
  <c r="I197" i="1"/>
  <c r="F197" i="1"/>
  <c r="H197" i="1" s="1"/>
  <c r="S196" i="1"/>
  <c r="I196" i="1"/>
  <c r="F196" i="1"/>
  <c r="H196" i="1" s="1"/>
  <c r="S195" i="1"/>
  <c r="I195" i="1"/>
  <c r="F195" i="1"/>
  <c r="H195" i="1" s="1"/>
  <c r="S193" i="1"/>
  <c r="I193" i="1"/>
  <c r="F193" i="1"/>
  <c r="H193" i="1" s="1"/>
  <c r="S192" i="1"/>
  <c r="I192" i="1"/>
  <c r="F192" i="1"/>
  <c r="H192" i="1" s="1"/>
  <c r="S191" i="1"/>
  <c r="I191" i="1"/>
  <c r="F191" i="1"/>
  <c r="H191" i="1" s="1"/>
  <c r="S189" i="1"/>
  <c r="I189" i="1"/>
  <c r="F189" i="1"/>
  <c r="H189" i="1" s="1"/>
  <c r="S188" i="1"/>
  <c r="I188" i="1"/>
  <c r="F188" i="1"/>
  <c r="H188" i="1" s="1"/>
  <c r="S187" i="1"/>
  <c r="I187" i="1"/>
  <c r="F187" i="1"/>
  <c r="H187" i="1" s="1"/>
  <c r="S185" i="1"/>
  <c r="I185" i="1"/>
  <c r="F185" i="1"/>
  <c r="H185" i="1" s="1"/>
  <c r="S184" i="1"/>
  <c r="I184" i="1"/>
  <c r="F184" i="1"/>
  <c r="H184" i="1" s="1"/>
  <c r="S183" i="1"/>
  <c r="I183" i="1"/>
  <c r="F183" i="1"/>
  <c r="H183" i="1" s="1"/>
  <c r="S181" i="1"/>
  <c r="G181" i="1"/>
  <c r="I181" i="1" s="1"/>
  <c r="F181" i="1"/>
  <c r="H181" i="1" s="1"/>
  <c r="S180" i="1"/>
  <c r="G180" i="1"/>
  <c r="I180" i="1" s="1"/>
  <c r="F180" i="1"/>
  <c r="H180" i="1" s="1"/>
  <c r="S179" i="1"/>
  <c r="G179" i="1"/>
  <c r="I179" i="1" s="1"/>
  <c r="F179" i="1"/>
  <c r="H179" i="1" s="1"/>
  <c r="S177" i="1"/>
  <c r="G177" i="1"/>
  <c r="I177" i="1" s="1"/>
  <c r="F177" i="1"/>
  <c r="H177" i="1" s="1"/>
  <c r="S176" i="1"/>
  <c r="G176" i="1"/>
  <c r="I176" i="1" s="1"/>
  <c r="F176" i="1"/>
  <c r="H176" i="1" s="1"/>
  <c r="S175" i="1"/>
  <c r="G175" i="1"/>
  <c r="I175" i="1" s="1"/>
  <c r="F175" i="1"/>
  <c r="H175" i="1" s="1"/>
  <c r="S173" i="1"/>
  <c r="G173" i="1"/>
  <c r="I173" i="1" s="1"/>
  <c r="F173" i="1"/>
  <c r="H173" i="1" s="1"/>
  <c r="S172" i="1"/>
  <c r="G172" i="1"/>
  <c r="I172" i="1" s="1"/>
  <c r="F172" i="1"/>
  <c r="H172" i="1" s="1"/>
  <c r="S171" i="1"/>
  <c r="G171" i="1"/>
  <c r="I171" i="1" s="1"/>
  <c r="F171" i="1"/>
  <c r="H171" i="1" s="1"/>
  <c r="S170" i="1"/>
  <c r="G170" i="1"/>
  <c r="I170" i="1" s="1"/>
  <c r="F170" i="1"/>
  <c r="H170" i="1" s="1"/>
  <c r="S169" i="1"/>
  <c r="G169" i="1"/>
  <c r="I169" i="1" s="1"/>
  <c r="F169" i="1"/>
  <c r="H169" i="1" s="1"/>
  <c r="S168" i="1"/>
  <c r="G168" i="1"/>
  <c r="I168" i="1" s="1"/>
  <c r="F168" i="1"/>
  <c r="H168" i="1" s="1"/>
  <c r="S167" i="1"/>
  <c r="G167" i="1"/>
  <c r="I167" i="1" s="1"/>
  <c r="F167" i="1"/>
  <c r="H167" i="1" s="1"/>
  <c r="S166" i="1"/>
  <c r="G166" i="1"/>
  <c r="I166" i="1" s="1"/>
  <c r="F166" i="1"/>
  <c r="H166" i="1" s="1"/>
  <c r="S165" i="1"/>
  <c r="G165" i="1"/>
  <c r="I165" i="1" s="1"/>
  <c r="F165" i="1"/>
  <c r="H165" i="1" s="1"/>
  <c r="S164" i="1"/>
  <c r="G164" i="1"/>
  <c r="I164" i="1" s="1"/>
  <c r="F164" i="1"/>
  <c r="H164" i="1" s="1"/>
  <c r="S163" i="1"/>
  <c r="G163" i="1"/>
  <c r="I163" i="1" s="1"/>
  <c r="F163" i="1"/>
  <c r="H163" i="1" s="1"/>
  <c r="S162" i="1"/>
  <c r="I162" i="1"/>
  <c r="F162" i="1"/>
  <c r="H162" i="1" s="1"/>
  <c r="S161" i="1"/>
  <c r="G161" i="1"/>
  <c r="I161" i="1" s="1"/>
  <c r="F161" i="1"/>
  <c r="H161" i="1" s="1"/>
  <c r="S160" i="1"/>
  <c r="G160" i="1"/>
  <c r="I160" i="1" s="1"/>
  <c r="F160" i="1"/>
  <c r="H160" i="1" s="1"/>
  <c r="S159" i="1"/>
  <c r="G159" i="1"/>
  <c r="I159" i="1" s="1"/>
  <c r="F159" i="1"/>
  <c r="H159" i="1" s="1"/>
  <c r="S158" i="1"/>
  <c r="G158" i="1"/>
  <c r="I158" i="1" s="1"/>
  <c r="F158" i="1"/>
  <c r="H158" i="1" s="1"/>
  <c r="S157" i="1"/>
  <c r="G157" i="1"/>
  <c r="I157" i="1" s="1"/>
  <c r="F157" i="1"/>
  <c r="H157" i="1" s="1"/>
  <c r="S155" i="1"/>
  <c r="I155" i="1"/>
  <c r="F155" i="1"/>
  <c r="H155" i="1" s="1"/>
  <c r="S154" i="1"/>
  <c r="G154" i="1"/>
  <c r="I154" i="1" s="1"/>
  <c r="F154" i="1"/>
  <c r="H154" i="1" s="1"/>
  <c r="S153" i="1"/>
  <c r="G153" i="1"/>
  <c r="I153" i="1" s="1"/>
  <c r="F153" i="1"/>
  <c r="H153" i="1" s="1"/>
  <c r="S152" i="1"/>
  <c r="G152" i="1"/>
  <c r="I152" i="1" s="1"/>
  <c r="F152" i="1"/>
  <c r="H152" i="1" s="1"/>
  <c r="S150" i="1"/>
  <c r="G150" i="1"/>
  <c r="I150" i="1" s="1"/>
  <c r="F150" i="1"/>
  <c r="H150" i="1" s="1"/>
  <c r="S149" i="1"/>
  <c r="G149" i="1"/>
  <c r="I149" i="1" s="1"/>
  <c r="F149" i="1"/>
  <c r="H149" i="1" s="1"/>
  <c r="S148" i="1"/>
  <c r="G148" i="1"/>
  <c r="I148" i="1" s="1"/>
  <c r="F148" i="1"/>
  <c r="H148" i="1" s="1"/>
  <c r="S146" i="1"/>
  <c r="G146" i="1"/>
  <c r="I146" i="1" s="1"/>
  <c r="F146" i="1"/>
  <c r="H146" i="1" s="1"/>
  <c r="S145" i="1"/>
  <c r="G145" i="1"/>
  <c r="I145" i="1" s="1"/>
  <c r="F145" i="1"/>
  <c r="H145" i="1" s="1"/>
  <c r="S143" i="1"/>
  <c r="G143" i="1"/>
  <c r="I143" i="1" s="1"/>
  <c r="F143" i="1"/>
  <c r="H143" i="1" s="1"/>
  <c r="S141" i="1"/>
  <c r="I141" i="1"/>
  <c r="F141" i="1"/>
  <c r="H141" i="1" s="1"/>
  <c r="S139" i="1"/>
  <c r="I139" i="1"/>
  <c r="F139" i="1"/>
  <c r="H139" i="1" s="1"/>
  <c r="S137" i="1"/>
  <c r="I137" i="1"/>
  <c r="F137" i="1"/>
  <c r="H137" i="1" s="1"/>
  <c r="S135" i="1"/>
  <c r="I135" i="1"/>
  <c r="F135" i="1"/>
  <c r="H135" i="1" s="1"/>
  <c r="S133" i="1"/>
  <c r="I133" i="1"/>
  <c r="F133" i="1"/>
  <c r="H133" i="1" s="1"/>
  <c r="S131" i="1"/>
  <c r="G131" i="1"/>
  <c r="I131" i="1" s="1"/>
  <c r="F131" i="1"/>
  <c r="H131" i="1" s="1"/>
  <c r="S129" i="1"/>
  <c r="G129" i="1"/>
  <c r="I129" i="1" s="1"/>
  <c r="F129" i="1"/>
  <c r="H129" i="1" s="1"/>
  <c r="S127" i="1"/>
  <c r="G127" i="1"/>
  <c r="I127" i="1" s="1"/>
  <c r="F127" i="1"/>
  <c r="H127" i="1" s="1"/>
  <c r="S126" i="1"/>
  <c r="G126" i="1"/>
  <c r="I126" i="1" s="1"/>
  <c r="F126" i="1"/>
  <c r="H126" i="1" s="1"/>
  <c r="S125" i="1"/>
  <c r="I125" i="1"/>
  <c r="F125" i="1"/>
  <c r="H125" i="1" s="1"/>
  <c r="S124" i="1"/>
  <c r="G124" i="1"/>
  <c r="I124" i="1" s="1"/>
  <c r="F124" i="1"/>
  <c r="H124" i="1" s="1"/>
  <c r="S123" i="1"/>
  <c r="G123" i="1"/>
  <c r="I123" i="1" s="1"/>
  <c r="F123" i="1"/>
  <c r="H123" i="1" s="1"/>
  <c r="S122" i="1"/>
  <c r="I122" i="1"/>
  <c r="F122" i="1"/>
  <c r="H122" i="1" s="1"/>
  <c r="S121" i="1"/>
  <c r="G121" i="1"/>
  <c r="I121" i="1" s="1"/>
  <c r="F121" i="1"/>
  <c r="H121" i="1" s="1"/>
  <c r="S120" i="1"/>
  <c r="G120" i="1"/>
  <c r="I120" i="1" s="1"/>
  <c r="F120" i="1"/>
  <c r="H120" i="1" s="1"/>
  <c r="S119" i="1"/>
  <c r="G119" i="1"/>
  <c r="I119" i="1" s="1"/>
  <c r="F119" i="1"/>
  <c r="H119" i="1" s="1"/>
  <c r="S118" i="1"/>
  <c r="G118" i="1"/>
  <c r="I118" i="1" s="1"/>
  <c r="F118" i="1"/>
  <c r="H118" i="1" s="1"/>
  <c r="S117" i="1"/>
  <c r="G117" i="1"/>
  <c r="I117" i="1" s="1"/>
  <c r="F117" i="1"/>
  <c r="H117" i="1" s="1"/>
  <c r="S116" i="1"/>
  <c r="G116" i="1"/>
  <c r="I116" i="1" s="1"/>
  <c r="F116" i="1"/>
  <c r="H116" i="1" s="1"/>
  <c r="S115" i="1"/>
  <c r="G115" i="1"/>
  <c r="I115" i="1" s="1"/>
  <c r="F115" i="1"/>
  <c r="H115" i="1" s="1"/>
  <c r="S114" i="1"/>
  <c r="G114" i="1"/>
  <c r="I114" i="1" s="1"/>
  <c r="F114" i="1"/>
  <c r="H114" i="1" s="1"/>
  <c r="S112" i="1"/>
  <c r="I112" i="1"/>
  <c r="F112" i="1"/>
  <c r="H112" i="1" s="1"/>
  <c r="S111" i="1"/>
  <c r="I111" i="1"/>
  <c r="F111" i="1"/>
  <c r="H111" i="1" s="1"/>
  <c r="S110" i="1"/>
  <c r="I110" i="1"/>
  <c r="F110" i="1"/>
  <c r="H110" i="1" s="1"/>
  <c r="S108" i="1"/>
  <c r="G108" i="1"/>
  <c r="I108" i="1" s="1"/>
  <c r="F108" i="1"/>
  <c r="H108" i="1" s="1"/>
  <c r="S106" i="1"/>
  <c r="I106" i="1"/>
  <c r="F106" i="1"/>
  <c r="H106" i="1" s="1"/>
  <c r="S103" i="1"/>
  <c r="I103" i="1"/>
  <c r="F103" i="1"/>
  <c r="H103" i="1" s="1"/>
  <c r="S101" i="1"/>
  <c r="I101" i="1"/>
  <c r="F101" i="1"/>
  <c r="H101" i="1" s="1"/>
  <c r="S100" i="1"/>
  <c r="I100" i="1"/>
  <c r="F100" i="1"/>
  <c r="H100" i="1" s="1"/>
  <c r="S98" i="1"/>
  <c r="I98" i="1"/>
  <c r="F98" i="1"/>
  <c r="H98" i="1" s="1"/>
  <c r="S97" i="1"/>
  <c r="G97" i="1"/>
  <c r="I97" i="1" s="1"/>
  <c r="F97" i="1"/>
  <c r="H97" i="1" s="1"/>
  <c r="S95" i="1"/>
  <c r="G95" i="1"/>
  <c r="I95" i="1" s="1"/>
  <c r="F95" i="1"/>
  <c r="H95" i="1" s="1"/>
  <c r="S94" i="1"/>
  <c r="I94" i="1"/>
  <c r="F94" i="1"/>
  <c r="H94" i="1" s="1"/>
  <c r="S93" i="1"/>
  <c r="I93" i="1"/>
  <c r="F93" i="1"/>
  <c r="H93" i="1" s="1"/>
  <c r="S92" i="1"/>
  <c r="G92" i="1"/>
  <c r="I92" i="1" s="1"/>
  <c r="F92" i="1"/>
  <c r="H92" i="1" s="1"/>
  <c r="S91" i="1"/>
  <c r="G91" i="1"/>
  <c r="I91" i="1" s="1"/>
  <c r="F91" i="1"/>
  <c r="H91" i="1" s="1"/>
  <c r="S89" i="1"/>
  <c r="G89" i="1"/>
  <c r="I89" i="1" s="1"/>
  <c r="F89" i="1"/>
  <c r="H89" i="1" s="1"/>
  <c r="S87" i="1"/>
  <c r="G87" i="1"/>
  <c r="I87" i="1" s="1"/>
  <c r="F87" i="1"/>
  <c r="H87" i="1" s="1"/>
  <c r="S86" i="1"/>
  <c r="G86" i="1"/>
  <c r="I86" i="1" s="1"/>
  <c r="F86" i="1"/>
  <c r="H86" i="1" s="1"/>
  <c r="S85" i="1"/>
  <c r="G85" i="1"/>
  <c r="I85" i="1" s="1"/>
  <c r="F85" i="1"/>
  <c r="H85" i="1" s="1"/>
  <c r="S84" i="1"/>
  <c r="G84" i="1"/>
  <c r="I84" i="1" s="1"/>
  <c r="F84" i="1"/>
  <c r="H84" i="1" s="1"/>
  <c r="S83" i="1"/>
  <c r="G83" i="1"/>
  <c r="I83" i="1" s="1"/>
  <c r="F83" i="1"/>
  <c r="H83" i="1" s="1"/>
  <c r="S82" i="1"/>
  <c r="G82" i="1"/>
  <c r="I82" i="1" s="1"/>
  <c r="F82" i="1"/>
  <c r="H82" i="1" s="1"/>
  <c r="S81" i="1"/>
  <c r="I81" i="1"/>
  <c r="F81" i="1"/>
  <c r="H81" i="1" s="1"/>
  <c r="S80" i="1"/>
  <c r="G80" i="1"/>
  <c r="I80" i="1" s="1"/>
  <c r="F80" i="1"/>
  <c r="H80" i="1" s="1"/>
  <c r="S79" i="1"/>
  <c r="G79" i="1"/>
  <c r="I79" i="1" s="1"/>
  <c r="F79" i="1"/>
  <c r="H79" i="1" s="1"/>
  <c r="S78" i="1"/>
  <c r="F78" i="1"/>
  <c r="H78" i="1" s="1"/>
  <c r="R78" i="1" s="1"/>
  <c r="S77" i="1"/>
  <c r="F77" i="1"/>
  <c r="H77" i="1" s="1"/>
  <c r="R77" i="1" s="1"/>
  <c r="S76" i="1"/>
  <c r="F76" i="1"/>
  <c r="H76" i="1" s="1"/>
  <c r="R76" i="1" s="1"/>
  <c r="S75" i="1"/>
  <c r="F75" i="1"/>
  <c r="H75" i="1" s="1"/>
  <c r="R75" i="1" s="1"/>
  <c r="S74" i="1"/>
  <c r="I74" i="1"/>
  <c r="F74" i="1"/>
  <c r="H74" i="1" s="1"/>
  <c r="S73" i="1"/>
  <c r="I73" i="1"/>
  <c r="F73" i="1"/>
  <c r="H73" i="1" s="1"/>
  <c r="S72" i="1"/>
  <c r="I72" i="1"/>
  <c r="F72" i="1"/>
  <c r="H72" i="1" s="1"/>
  <c r="S71" i="1"/>
  <c r="I71" i="1"/>
  <c r="F71" i="1"/>
  <c r="H71" i="1" s="1"/>
  <c r="S70" i="1"/>
  <c r="G70" i="1"/>
  <c r="I70" i="1" s="1"/>
  <c r="F70" i="1"/>
  <c r="H70" i="1" s="1"/>
  <c r="S69" i="1"/>
  <c r="G69" i="1"/>
  <c r="I69" i="1" s="1"/>
  <c r="F69" i="1"/>
  <c r="H69" i="1" s="1"/>
  <c r="S68" i="1"/>
  <c r="G68" i="1"/>
  <c r="I68" i="1" s="1"/>
  <c r="F68" i="1"/>
  <c r="H68" i="1" s="1"/>
  <c r="S67" i="1"/>
  <c r="G67" i="1"/>
  <c r="I67" i="1" s="1"/>
  <c r="F67" i="1"/>
  <c r="H67" i="1" s="1"/>
  <c r="S66" i="1"/>
  <c r="G66" i="1"/>
  <c r="I66" i="1" s="1"/>
  <c r="F66" i="1"/>
  <c r="H66" i="1" s="1"/>
  <c r="S65" i="1"/>
  <c r="G65" i="1"/>
  <c r="I65" i="1" s="1"/>
  <c r="F65" i="1"/>
  <c r="H65" i="1" s="1"/>
  <c r="S62" i="1"/>
  <c r="G62" i="1"/>
  <c r="I62" i="1" s="1"/>
  <c r="F62" i="1"/>
  <c r="H62" i="1" s="1"/>
  <c r="S61" i="1"/>
  <c r="G61" i="1"/>
  <c r="I61" i="1" s="1"/>
  <c r="F61" i="1"/>
  <c r="H61" i="1" s="1"/>
  <c r="S60" i="1"/>
  <c r="G60" i="1"/>
  <c r="I60" i="1" s="1"/>
  <c r="F60" i="1"/>
  <c r="H60" i="1" s="1"/>
  <c r="S58" i="1"/>
  <c r="G58" i="1"/>
  <c r="I58" i="1" s="1"/>
  <c r="F58" i="1"/>
  <c r="H58" i="1" s="1"/>
  <c r="S57" i="1"/>
  <c r="G57" i="1"/>
  <c r="I57" i="1" s="1"/>
  <c r="F57" i="1"/>
  <c r="H57" i="1" s="1"/>
  <c r="S56" i="1"/>
  <c r="G56" i="1"/>
  <c r="I56" i="1" s="1"/>
  <c r="F56" i="1"/>
  <c r="H56" i="1" s="1"/>
  <c r="S51" i="1"/>
  <c r="I51" i="1"/>
  <c r="F51" i="1"/>
  <c r="H51" i="1" s="1"/>
  <c r="S50" i="1"/>
  <c r="I50" i="1"/>
  <c r="F50" i="1"/>
  <c r="H50" i="1" s="1"/>
  <c r="S49" i="1"/>
  <c r="I49" i="1"/>
  <c r="F49" i="1"/>
  <c r="H49" i="1" s="1"/>
  <c r="S47" i="1"/>
  <c r="I47" i="1"/>
  <c r="F47" i="1"/>
  <c r="H47" i="1" s="1"/>
  <c r="S46" i="1"/>
  <c r="I46" i="1"/>
  <c r="F46" i="1"/>
  <c r="H46" i="1" s="1"/>
  <c r="S45" i="1"/>
  <c r="I45" i="1"/>
  <c r="F45" i="1"/>
  <c r="H45" i="1" s="1"/>
  <c r="S44" i="1"/>
  <c r="I44" i="1"/>
  <c r="F44" i="1"/>
  <c r="H44" i="1" s="1"/>
  <c r="S41" i="1"/>
  <c r="G41" i="1"/>
  <c r="I41" i="1" s="1"/>
  <c r="F41" i="1"/>
  <c r="H41" i="1" s="1"/>
  <c r="S40" i="1"/>
  <c r="G40" i="1"/>
  <c r="I40" i="1" s="1"/>
  <c r="F40" i="1"/>
  <c r="H40" i="1" s="1"/>
  <c r="S39" i="1"/>
  <c r="G39" i="1"/>
  <c r="I39" i="1" s="1"/>
  <c r="F39" i="1"/>
  <c r="H39" i="1" s="1"/>
  <c r="S38" i="1"/>
  <c r="G38" i="1"/>
  <c r="I38" i="1" s="1"/>
  <c r="F38" i="1"/>
  <c r="H38" i="1" s="1"/>
  <c r="S37" i="1"/>
  <c r="G37" i="1"/>
  <c r="I37" i="1" s="1"/>
  <c r="F37" i="1"/>
  <c r="H37" i="1" s="1"/>
  <c r="S35" i="1"/>
  <c r="G35" i="1"/>
  <c r="I35" i="1" s="1"/>
  <c r="F35" i="1"/>
  <c r="H35" i="1" s="1"/>
  <c r="S34" i="1"/>
  <c r="G34" i="1"/>
  <c r="I34" i="1" s="1"/>
  <c r="F34" i="1"/>
  <c r="H34" i="1" s="1"/>
  <c r="S33" i="1"/>
  <c r="G33" i="1"/>
  <c r="I33" i="1" s="1"/>
  <c r="F33" i="1"/>
  <c r="H33" i="1" s="1"/>
  <c r="S32" i="1"/>
  <c r="G32" i="1"/>
  <c r="I32" i="1" s="1"/>
  <c r="F32" i="1"/>
  <c r="H32" i="1" s="1"/>
  <c r="S31" i="1"/>
  <c r="G31" i="1"/>
  <c r="I31" i="1" s="1"/>
  <c r="F31" i="1"/>
  <c r="H31" i="1" s="1"/>
  <c r="S30" i="1"/>
  <c r="G30" i="1"/>
  <c r="I30" i="1" s="1"/>
  <c r="F30" i="1"/>
  <c r="H30" i="1" s="1"/>
  <c r="S29" i="1"/>
  <c r="G29" i="1"/>
  <c r="I29" i="1" s="1"/>
  <c r="F29" i="1"/>
  <c r="H29" i="1" s="1"/>
  <c r="S28" i="1"/>
  <c r="G28" i="1"/>
  <c r="I28" i="1" s="1"/>
  <c r="F28" i="1"/>
  <c r="H28" i="1" s="1"/>
  <c r="S27" i="1"/>
  <c r="G27" i="1"/>
  <c r="I27" i="1" s="1"/>
  <c r="F27" i="1"/>
  <c r="H27" i="1" s="1"/>
  <c r="S26" i="1"/>
  <c r="G26" i="1"/>
  <c r="I26" i="1" s="1"/>
  <c r="F26" i="1"/>
  <c r="H26" i="1" s="1"/>
  <c r="S25" i="1"/>
  <c r="G25" i="1"/>
  <c r="I25" i="1" s="1"/>
  <c r="F25" i="1"/>
  <c r="H25" i="1" s="1"/>
  <c r="S24" i="1"/>
  <c r="G24" i="1"/>
  <c r="I24" i="1" s="1"/>
  <c r="F24" i="1"/>
  <c r="H24" i="1" s="1"/>
  <c r="S23" i="1"/>
  <c r="G23" i="1"/>
  <c r="I23" i="1" s="1"/>
  <c r="F23" i="1"/>
  <c r="H23" i="1" s="1"/>
  <c r="S22" i="1"/>
  <c r="G22" i="1"/>
  <c r="I22" i="1" s="1"/>
  <c r="F22" i="1"/>
  <c r="H22" i="1" s="1"/>
  <c r="S19" i="1"/>
  <c r="G19" i="1"/>
  <c r="I19" i="1" s="1"/>
  <c r="F19" i="1"/>
  <c r="H19" i="1" s="1"/>
  <c r="S15" i="1"/>
  <c r="I15" i="1"/>
  <c r="F15" i="1"/>
  <c r="H15" i="1" s="1"/>
  <c r="S13" i="1"/>
  <c r="I13" i="1"/>
  <c r="F13" i="1"/>
  <c r="H13" i="1" s="1"/>
  <c r="S12" i="1"/>
  <c r="I12" i="1"/>
  <c r="F12" i="1"/>
  <c r="H12" i="1" s="1"/>
  <c r="S11" i="1"/>
  <c r="I11" i="1"/>
  <c r="F11" i="1"/>
  <c r="H11" i="1" s="1"/>
  <c r="S8" i="1"/>
  <c r="I8" i="1"/>
  <c r="F8" i="1"/>
  <c r="H8" i="1" s="1"/>
  <c r="S6" i="1"/>
  <c r="I6" i="1"/>
  <c r="F6" i="1"/>
  <c r="H6" i="1" s="1"/>
  <c r="S5" i="1"/>
  <c r="I5" i="1"/>
  <c r="F5" i="1"/>
  <c r="H5" i="1" s="1"/>
  <c r="S4" i="1"/>
  <c r="I4" i="1"/>
  <c r="F4" i="1"/>
  <c r="H4" i="1" s="1"/>
  <c r="R69" i="1" l="1"/>
  <c r="R163" i="1"/>
  <c r="R213" i="1"/>
  <c r="R225" i="1"/>
  <c r="R189" i="1"/>
  <c r="R324" i="1"/>
  <c r="R271" i="1"/>
  <c r="R277" i="1"/>
  <c r="R282" i="1"/>
  <c r="R67" i="1"/>
  <c r="R12" i="1"/>
  <c r="R251" i="1"/>
  <c r="R262" i="1"/>
  <c r="R162" i="1"/>
  <c r="R288" i="1"/>
  <c r="R292" i="1"/>
  <c r="R192" i="1"/>
  <c r="R208" i="1"/>
  <c r="R195" i="1"/>
  <c r="R205" i="1"/>
  <c r="R103" i="1"/>
  <c r="R150" i="1"/>
  <c r="R169" i="1"/>
  <c r="R188" i="1"/>
  <c r="R61" i="1"/>
  <c r="R71" i="1"/>
  <c r="R83" i="1"/>
  <c r="R87" i="1"/>
  <c r="R93" i="1"/>
  <c r="R112" i="1"/>
  <c r="R125" i="1"/>
  <c r="R131" i="1"/>
  <c r="R139" i="1"/>
  <c r="R148" i="1"/>
  <c r="R201" i="1"/>
  <c r="R15" i="1"/>
  <c r="R46" i="1"/>
  <c r="R51" i="1"/>
  <c r="R65" i="1"/>
  <c r="R122" i="1"/>
  <c r="R133" i="1"/>
  <c r="R141" i="1"/>
  <c r="R203" i="1"/>
  <c r="R216" i="1"/>
  <c r="R246" i="1"/>
  <c r="R260" i="1"/>
  <c r="R266" i="1"/>
  <c r="R274" i="1"/>
  <c r="R279" i="1"/>
  <c r="R286" i="1"/>
  <c r="R290" i="1"/>
  <c r="R295" i="1"/>
  <c r="R34" i="1"/>
  <c r="R37" i="1"/>
  <c r="R39" i="1"/>
  <c r="R41" i="1"/>
  <c r="R47" i="1"/>
  <c r="R56" i="1"/>
  <c r="R81" i="1"/>
  <c r="R85" i="1"/>
  <c r="R91" i="1"/>
  <c r="R100" i="1"/>
  <c r="R127" i="1"/>
  <c r="R152" i="1"/>
  <c r="R153" i="1"/>
  <c r="R164" i="1"/>
  <c r="R165" i="1"/>
  <c r="R172" i="1"/>
  <c r="R183" i="1"/>
  <c r="R191" i="1"/>
  <c r="R209" i="1"/>
  <c r="R303" i="1"/>
  <c r="R146" i="1"/>
  <c r="R168" i="1"/>
  <c r="R177" i="1"/>
  <c r="R204" i="1"/>
  <c r="R300" i="1"/>
  <c r="R149" i="1"/>
  <c r="R170" i="1"/>
  <c r="R180" i="1"/>
  <c r="R58" i="1"/>
  <c r="R74" i="1"/>
  <c r="R101" i="1"/>
  <c r="R111" i="1"/>
  <c r="R124" i="1"/>
  <c r="R137" i="1"/>
  <c r="R145" i="1"/>
  <c r="R154" i="1"/>
  <c r="R155" i="1"/>
  <c r="R166" i="1"/>
  <c r="R167" i="1"/>
  <c r="R175" i="1"/>
  <c r="R200" i="1"/>
  <c r="R221" i="1"/>
  <c r="R231" i="1"/>
  <c r="R235" i="1"/>
  <c r="R239" i="1"/>
  <c r="R245" i="1"/>
  <c r="R257" i="1"/>
  <c r="R269" i="1"/>
  <c r="R278" i="1"/>
  <c r="R284" i="1"/>
  <c r="R289" i="1"/>
  <c r="R293" i="1"/>
  <c r="R143" i="1"/>
  <c r="R80" i="1"/>
  <c r="R233" i="1"/>
  <c r="R237" i="1"/>
  <c r="R242" i="1"/>
  <c r="R281" i="1"/>
  <c r="R287" i="1"/>
  <c r="R291" i="1"/>
  <c r="R296" i="1"/>
  <c r="R22" i="1"/>
  <c r="R24" i="1"/>
  <c r="R28" i="1"/>
  <c r="R11" i="1"/>
  <c r="R13" i="1"/>
  <c r="R49" i="1"/>
  <c r="R57" i="1"/>
  <c r="R60" i="1"/>
  <c r="R62" i="1"/>
  <c r="R66" i="1"/>
  <c r="R68" i="1"/>
  <c r="R70" i="1"/>
  <c r="R82" i="1"/>
  <c r="R84" i="1"/>
  <c r="R86" i="1"/>
  <c r="R89" i="1"/>
  <c r="R92" i="1"/>
  <c r="R94" i="1"/>
  <c r="R106" i="1"/>
  <c r="R110" i="1"/>
  <c r="R126" i="1"/>
  <c r="R129" i="1"/>
  <c r="R218" i="1"/>
  <c r="R249" i="1"/>
  <c r="R297" i="1"/>
  <c r="R5" i="1"/>
  <c r="R6" i="1"/>
  <c r="R8" i="1"/>
  <c r="R50" i="1"/>
  <c r="R108" i="1"/>
  <c r="R115" i="1"/>
  <c r="R117" i="1"/>
  <c r="R119" i="1"/>
  <c r="R121" i="1"/>
  <c r="R135" i="1"/>
  <c r="R258" i="1"/>
  <c r="R261" i="1"/>
  <c r="R265" i="1"/>
  <c r="R267" i="1"/>
  <c r="R270" i="1"/>
  <c r="R273" i="1"/>
  <c r="R275" i="1"/>
  <c r="R283" i="1"/>
  <c r="R285" i="1"/>
  <c r="R4" i="1"/>
  <c r="R19" i="1"/>
  <c r="R23" i="1"/>
  <c r="R25" i="1"/>
  <c r="R27" i="1"/>
  <c r="R29" i="1"/>
  <c r="R31" i="1"/>
  <c r="R33" i="1"/>
  <c r="R35" i="1"/>
  <c r="R38" i="1"/>
  <c r="R40" i="1"/>
  <c r="R44" i="1"/>
  <c r="R72" i="1"/>
  <c r="R157" i="1"/>
  <c r="R159" i="1"/>
  <c r="R161" i="1"/>
  <c r="R171" i="1"/>
  <c r="R173" i="1"/>
  <c r="R176" i="1"/>
  <c r="R179" i="1"/>
  <c r="R181" i="1"/>
  <c r="R187" i="1"/>
  <c r="R197" i="1"/>
  <c r="R212" i="1"/>
  <c r="R215" i="1"/>
  <c r="R224" i="1"/>
  <c r="R26" i="1"/>
  <c r="R30" i="1"/>
  <c r="R32" i="1"/>
  <c r="R45" i="1"/>
  <c r="R73" i="1"/>
  <c r="R95" i="1"/>
  <c r="R98" i="1"/>
  <c r="R185" i="1"/>
  <c r="R196" i="1"/>
  <c r="R207" i="1"/>
  <c r="R211" i="1"/>
  <c r="R219" i="1"/>
  <c r="R222" i="1"/>
  <c r="R306" i="1"/>
  <c r="R309" i="1"/>
  <c r="R312" i="1"/>
  <c r="R314" i="1"/>
  <c r="R316" i="1"/>
  <c r="R318" i="1"/>
  <c r="R320" i="1"/>
  <c r="R322" i="1"/>
  <c r="R114" i="1"/>
  <c r="R116" i="1"/>
  <c r="R120" i="1"/>
  <c r="R158" i="1"/>
  <c r="R160" i="1"/>
  <c r="R79" i="1"/>
  <c r="R97" i="1"/>
  <c r="R123" i="1"/>
  <c r="R118" i="1"/>
  <c r="R199" i="1"/>
  <c r="R232" i="1"/>
  <c r="R234" i="1"/>
  <c r="R236" i="1"/>
  <c r="R238" i="1"/>
  <c r="R240" i="1"/>
  <c r="R243" i="1"/>
  <c r="R299" i="1"/>
  <c r="R301" i="1"/>
  <c r="R304" i="1"/>
  <c r="R307" i="1"/>
  <c r="R310" i="1"/>
  <c r="R313" i="1"/>
  <c r="R315" i="1"/>
  <c r="R317" i="1"/>
  <c r="R319" i="1"/>
  <c r="R321" i="1"/>
  <c r="R193" i="1"/>
  <c r="R184" i="1"/>
  <c r="R323" i="1"/>
</calcChain>
</file>

<file path=xl/sharedStrings.xml><?xml version="1.0" encoding="utf-8"?>
<sst xmlns="http://schemas.openxmlformats.org/spreadsheetml/2006/main" count="5335" uniqueCount="827">
  <si>
    <t>TAB</t>
  </si>
  <si>
    <t>Ben.(Stamm)</t>
  </si>
  <si>
    <t>Fertigungs-
kennzeichen
Legende:
_ : beide
A: VT-Konzept
N: Wire by Wire</t>
  </si>
  <si>
    <t>Muss-modul</t>
  </si>
  <si>
    <t>VT-Varianz</t>
  </si>
  <si>
    <t>Kunden-teilnummer</t>
  </si>
  <si>
    <t>Kundenindex</t>
  </si>
  <si>
    <t>interne Teilenummer</t>
  </si>
  <si>
    <t>Indize</t>
  </si>
  <si>
    <t>Indize Neu</t>
  </si>
  <si>
    <t>Teilgültigkeit (Pr.-Nummer)</t>
  </si>
  <si>
    <t>AEM</t>
  </si>
  <si>
    <t>Einsatz
(KW)</t>
  </si>
  <si>
    <t>Entfall
(KW)</t>
  </si>
  <si>
    <t>Geändert mit Revisions-
stand</t>
  </si>
  <si>
    <t>Kunden-teilenummer</t>
  </si>
  <si>
    <t>interne 
Teilenummer</t>
  </si>
  <si>
    <r>
      <t>Aktuelle Varianten für SONATA:
(</t>
    </r>
    <r>
      <rPr>
        <b/>
        <sz val="8"/>
        <rFont val="Arial"/>
        <family val="2"/>
      </rPr>
      <t>Jahr - KW</t>
    </r>
    <r>
      <rPr>
        <sz val="8"/>
        <rFont val="Arial"/>
        <family val="2"/>
      </rPr>
      <t>)</t>
    </r>
  </si>
  <si>
    <t>Zusatz Formula</t>
  </si>
  <si>
    <t>Info</t>
  </si>
  <si>
    <t>Einbauraten %</t>
  </si>
  <si>
    <t>Revisionsstand F-Konzept</t>
  </si>
  <si>
    <t>A-Baugruppe</t>
  </si>
  <si>
    <t>B-Baugruppe</t>
  </si>
  <si>
    <t>M-Baugruppe</t>
  </si>
  <si>
    <t>Steuerungs-
vorgabe</t>
  </si>
  <si>
    <t>VTA</t>
  </si>
  <si>
    <t>VTB</t>
  </si>
  <si>
    <t>VTC</t>
  </si>
  <si>
    <t>VTD</t>
  </si>
  <si>
    <t>VTE</t>
  </si>
  <si>
    <t>VTF</t>
  </si>
  <si>
    <t>VTG</t>
  </si>
  <si>
    <t>VTH</t>
  </si>
  <si>
    <t>VTJ</t>
  </si>
  <si>
    <t>VTK</t>
  </si>
  <si>
    <t>VTR</t>
  </si>
  <si>
    <t>VTS01</t>
  </si>
  <si>
    <t>VTS02</t>
  </si>
  <si>
    <t>VTS03</t>
  </si>
  <si>
    <t>VTS04</t>
  </si>
  <si>
    <t>VTS07</t>
  </si>
  <si>
    <t>VTS08</t>
  </si>
  <si>
    <t>VTS09</t>
  </si>
  <si>
    <t>VTS10</t>
  </si>
  <si>
    <t>VTS13</t>
  </si>
  <si>
    <t>VTS14</t>
  </si>
  <si>
    <t>VTS15</t>
  </si>
  <si>
    <t>VTS17</t>
  </si>
  <si>
    <t>VTS18</t>
  </si>
  <si>
    <t>VTS19</t>
  </si>
  <si>
    <t>TAB_052_652</t>
  </si>
  <si>
    <t>LEITUNGSSTRANG</t>
  </si>
  <si>
    <t>_</t>
  </si>
  <si>
    <t>x</t>
  </si>
  <si>
    <r>
      <t>VTB,VTC,VTD,VTE,VTF,VTG,VTH,VTS2,VTS3,VTS4,VTS8,VTS9</t>
    </r>
    <r>
      <rPr>
        <strike/>
        <sz val="11"/>
        <color rgb="FFFF0000"/>
        <rFont val="Calibri"/>
        <family val="2"/>
        <charset val="238"/>
        <scheme val="minor"/>
      </rPr>
      <t>,</t>
    </r>
    <r>
      <rPr>
        <strike/>
        <sz val="11"/>
        <color rgb="FFFF0000"/>
        <rFont val="Calibri"/>
        <family val="2"/>
        <scheme val="minor"/>
      </rPr>
      <t>VTS13,VTS14,VTS15,VTJ,VTK,VTS18,VTR</t>
    </r>
  </si>
  <si>
    <t>D</t>
  </si>
  <si>
    <t>H</t>
  </si>
  <si>
    <t>L0L</t>
  </si>
  <si>
    <t>9J1_970_000_D</t>
  </si>
  <si>
    <t xml:space="preserve"> - </t>
  </si>
  <si>
    <t>2J15J1LL00</t>
  </si>
  <si>
    <t>2J1KLBB00000S</t>
  </si>
  <si>
    <t>2J1KLCC00000T</t>
  </si>
  <si>
    <t>2J1KLDD00000P</t>
  </si>
  <si>
    <t>2J1KLEE00000M</t>
  </si>
  <si>
    <t>2J1KLFF00000M</t>
  </si>
  <si>
    <t>2J1KLGG00000N</t>
  </si>
  <si>
    <t>2J1KLHH00000K</t>
  </si>
  <si>
    <t>2J1KLJJ00000A</t>
  </si>
  <si>
    <t>2J1KLKK00000B</t>
  </si>
  <si>
    <t>2J1KLRR00000A</t>
  </si>
  <si>
    <t>2J1KL0200000K</t>
  </si>
  <si>
    <t>2J1KL0300000K</t>
  </si>
  <si>
    <t>2J1KL0400000L</t>
  </si>
  <si>
    <t>2J1KL0800000J</t>
  </si>
  <si>
    <t>2J1KL0900000J</t>
  </si>
  <si>
    <t xml:space="preserve"> </t>
  </si>
  <si>
    <t>2J1KL1300000J</t>
  </si>
  <si>
    <t>2J1KL1400000K</t>
  </si>
  <si>
    <t>2J1KL1500000L</t>
  </si>
  <si>
    <t>2J1KL1800000A</t>
  </si>
  <si>
    <t>J</t>
  </si>
  <si>
    <t>K</t>
  </si>
  <si>
    <t>7052,7044,7063</t>
  </si>
  <si>
    <t>2J1KLCC00000V</t>
  </si>
  <si>
    <t>2J1KLGG00000P</t>
  </si>
  <si>
    <t>2J1KLKK00000C</t>
  </si>
  <si>
    <r>
      <t>VTB,VTC,VTD,VTE,VTF,VTG,VTH,VTS2,VTS3,VTS4,VTS8,VTS9</t>
    </r>
    <r>
      <rPr>
        <strike/>
        <sz val="11"/>
        <color rgb="FF0000FF"/>
        <rFont val="Calibri"/>
        <family val="2"/>
        <charset val="238"/>
        <scheme val="minor"/>
      </rPr>
      <t>,</t>
    </r>
    <r>
      <rPr>
        <sz val="11"/>
        <color rgb="FF0000FF"/>
        <rFont val="Calibri"/>
        <family val="2"/>
        <scheme val="minor"/>
      </rPr>
      <t>VTS13,VTS14,VTS15,VTJ,VTK,VTS18,VTR</t>
    </r>
  </si>
  <si>
    <t>M</t>
  </si>
  <si>
    <t>PPE4</t>
  </si>
  <si>
    <t>E</t>
  </si>
  <si>
    <t>C</t>
  </si>
  <si>
    <t>9J1_970_000_E</t>
  </si>
  <si>
    <t>G</t>
  </si>
  <si>
    <t>LTGS.GETRIEBE</t>
  </si>
  <si>
    <t>VTB,VTE,VTS13</t>
  </si>
  <si>
    <t>9J1_970_007_A</t>
  </si>
  <si>
    <t>2J1KLBB00700J</t>
  </si>
  <si>
    <t>2J1KLEE007A0K</t>
  </si>
  <si>
    <t>2J1KL1300700H</t>
  </si>
  <si>
    <t>LTGS.GRA</t>
  </si>
  <si>
    <t>-</t>
  </si>
  <si>
    <t>L0L+8T6+9R1+JX0+7Y0+7X2+KA0/KA2</t>
  </si>
  <si>
    <t>9J1_970_011_C</t>
  </si>
  <si>
    <t>L0L+3V2/3V9</t>
  </si>
  <si>
    <t>9J1_970_011_D</t>
  </si>
  <si>
    <t>L0L+8T6+9R1+JX1//L0L+8T6+9R1+JX0+7X5/9X0//L0L+8T6+9R1+JX0+7X2+KA6//L0L+8T6+9R1+JX0+7Y8/79J+KA0/KA2+7X2</t>
  </si>
  <si>
    <t>9J1_970_011_E</t>
  </si>
  <si>
    <t>L0L+8T6+JX1//L0L+8T6+JX0+7X5/9X0//L0L+8T6+JX0+7Y8/79J+7X2</t>
  </si>
  <si>
    <t>9J1_970_011_F</t>
  </si>
  <si>
    <t>A</t>
  </si>
  <si>
    <t>9J1_970_011_G</t>
  </si>
  <si>
    <t>LTGS.AIRBAG</t>
  </si>
  <si>
    <t>P</t>
  </si>
  <si>
    <t>L0L+3ZD/3ZU</t>
  </si>
  <si>
    <t>KW25_20</t>
  </si>
  <si>
    <t>9J1_970_012_A</t>
  </si>
  <si>
    <t>2J1KLAA01200P</t>
  </si>
  <si>
    <t>LTGS.ZV.LIM</t>
  </si>
  <si>
    <t>VTH,VTS4</t>
  </si>
  <si>
    <t>K8S+L0L</t>
  </si>
  <si>
    <t>9J1_970_023</t>
  </si>
  <si>
    <t>2J1KLHH02300H</t>
  </si>
  <si>
    <t>2J1KL0402300H</t>
  </si>
  <si>
    <t>LTGS.STANDHEIZUNG</t>
  </si>
  <si>
    <t>L0L+9M3</t>
  </si>
  <si>
    <t>9J1_970_025</t>
  </si>
  <si>
    <t>2J1KLEE02500J</t>
  </si>
  <si>
    <t>LTGS.KLIMAANLAGE</t>
  </si>
  <si>
    <t>VTB,VTD,VTE</t>
  </si>
  <si>
    <t>L0L+9AD+2V1</t>
  </si>
  <si>
    <t>9J1_970_029</t>
  </si>
  <si>
    <t>2J1KLBB02900H</t>
  </si>
  <si>
    <t>2J1KLDD02900H</t>
  </si>
  <si>
    <t>2J1KLEE02900J</t>
  </si>
  <si>
    <t>L0L+KH5+2V1</t>
  </si>
  <si>
    <t>9J1_970_029_A</t>
  </si>
  <si>
    <t>L0L+9AD+2V3/2V4</t>
  </si>
  <si>
    <t>9J1_970_029_B</t>
  </si>
  <si>
    <t>L0L+KH5+2V3/2V4</t>
  </si>
  <si>
    <t>9J1_970_029_C</t>
  </si>
  <si>
    <t>LTGS.SITZHEIZUNG.LIM</t>
  </si>
  <si>
    <t>K8S+L0L+4A4</t>
  </si>
  <si>
    <t>9J1_970_036</t>
  </si>
  <si>
    <t>2J1KLKK03600A</t>
  </si>
  <si>
    <t>LTGS.SCHEINWERFER</t>
  </si>
  <si>
    <t>VTD,VTG,VTS2,VTS3,VTS4, VTS7</t>
  </si>
  <si>
    <t>9J1_970_043</t>
  </si>
  <si>
    <t>2J1KLDD04300M</t>
  </si>
  <si>
    <t>2J1KLGG04300K</t>
  </si>
  <si>
    <t>2J1KL0204300H</t>
  </si>
  <si>
    <t>2J1KL0304300L</t>
  </si>
  <si>
    <t>2J1KL0404300J</t>
  </si>
  <si>
    <t>2J1KL0704300K</t>
  </si>
  <si>
    <t>LTGS.SITZHEIZUNG</t>
  </si>
  <si>
    <t>L0L+4A3</t>
  </si>
  <si>
    <t>9J1_970_047</t>
  </si>
  <si>
    <t>N</t>
  </si>
  <si>
    <t>L0L+4A4</t>
  </si>
  <si>
    <t>9J1_970_047_B</t>
  </si>
  <si>
    <t>2J1KLKK04700B</t>
  </si>
  <si>
    <t>LTGS.SITZHEIZUNG.CUV</t>
  </si>
  <si>
    <t>K8X+L0L+4A4//K8D+L0L+4A4</t>
  </si>
  <si>
    <t>9J0_970_048</t>
  </si>
  <si>
    <t>CUV</t>
  </si>
  <si>
    <t>2J1KLKK04800A</t>
  </si>
  <si>
    <t>LTGS.ANHAENGEKUPLG</t>
  </si>
  <si>
    <t>VTS14,VTS15</t>
  </si>
  <si>
    <t>K8X+L0L+NG1//K8D+L0L+NG1</t>
  </si>
  <si>
    <t>9J0_970_050</t>
  </si>
  <si>
    <t>2J1KL1405000H</t>
  </si>
  <si>
    <t>2J1KL1505000H</t>
  </si>
  <si>
    <t>9J0_970_050_A</t>
  </si>
  <si>
    <t>LTGS.USA</t>
  </si>
  <si>
    <t>K8X+L0L+AV2//K8D+L0L+AV2</t>
  </si>
  <si>
    <t>9J0_970_060</t>
  </si>
  <si>
    <t>K8S+L0L+AV2</t>
  </si>
  <si>
    <t>9J1_970_060_A</t>
  </si>
  <si>
    <t>2J1KLRR06000B</t>
  </si>
  <si>
    <t>B</t>
  </si>
  <si>
    <t>9J1_970_060_B</t>
  </si>
  <si>
    <t>MPF 36/20</t>
  </si>
  <si>
    <t>2J1KLRR06001A</t>
  </si>
  <si>
    <t>LEITUNGSSTRANG.LIM</t>
  </si>
  <si>
    <t>VTA,VTB,VTC,VTE,VTH,VTS8,VTS9,VTS14,VTR</t>
  </si>
  <si>
    <t>9J1_970_064_A</t>
  </si>
  <si>
    <t>2J1KLAA06400K</t>
  </si>
  <si>
    <t>2J1KLBB06401A</t>
  </si>
  <si>
    <t>2J1KLCC06400L</t>
  </si>
  <si>
    <t>2J1KLEE06400K</t>
  </si>
  <si>
    <t>2J1KLHH06401G</t>
  </si>
  <si>
    <t>2J1KLRR06400F</t>
  </si>
  <si>
    <t>2J1KL0806400J</t>
  </si>
  <si>
    <t>2J1KL0906400H</t>
  </si>
  <si>
    <t>2J1KL1406400J</t>
  </si>
  <si>
    <t>F</t>
  </si>
  <si>
    <t>9J1_970_064_B</t>
  </si>
  <si>
    <t>2J1KLCC06401A</t>
  </si>
  <si>
    <t>2J1KLRR06401B</t>
  </si>
  <si>
    <t>2J1KLRR06401C</t>
  </si>
  <si>
    <t>LEITUNGSSTRANG.CUV</t>
  </si>
  <si>
    <t>K8X+L0L</t>
  </si>
  <si>
    <t>9J0_970_065</t>
  </si>
  <si>
    <t>2J1KLAA06500K</t>
  </si>
  <si>
    <t>2J1KLBB06500B</t>
  </si>
  <si>
    <t>2J1KLCC06500H</t>
  </si>
  <si>
    <t>2J1KLEE06500H</t>
  </si>
  <si>
    <t>2J1KLHH06500J</t>
  </si>
  <si>
    <t>2J1KLRR06500A</t>
  </si>
  <si>
    <t>2J1KL0806500H</t>
  </si>
  <si>
    <t>2J1KL0906500H</t>
  </si>
  <si>
    <t>2J1KL1406500H</t>
  </si>
  <si>
    <t>R</t>
  </si>
  <si>
    <t>K8X+L0L//K8D+L0L</t>
  </si>
  <si>
    <t>9J0_970_065_A</t>
  </si>
  <si>
    <t>2J1KLCC06501A</t>
  </si>
  <si>
    <t>LTGS.LENKSAULENV.</t>
  </si>
  <si>
    <t>L0L+2C7</t>
  </si>
  <si>
    <t>9J1_970_072</t>
  </si>
  <si>
    <t>LTGS.LAUTSPRECHER</t>
  </si>
  <si>
    <t>L0L+9VK</t>
  </si>
  <si>
    <t>9J1_970_076</t>
  </si>
  <si>
    <t>2J1KLCC07600J</t>
  </si>
  <si>
    <t>L</t>
  </si>
  <si>
    <t>L0L+9VL</t>
  </si>
  <si>
    <t>9J1_970_076_C</t>
  </si>
  <si>
    <t>2J1KLCC07601K</t>
  </si>
  <si>
    <t>2J1KLCC07601M</t>
  </si>
  <si>
    <t>VTC,VTS13</t>
  </si>
  <si>
    <t>L0L+9VJ</t>
  </si>
  <si>
    <t>9J1_970_076_D</t>
  </si>
  <si>
    <t>2J1KLCC07602K</t>
  </si>
  <si>
    <t>2J1KL1307600H</t>
  </si>
  <si>
    <t>2J1KLCC07602M</t>
  </si>
  <si>
    <t>LTGS.SBBR-LEUCHTE.LIM</t>
  </si>
  <si>
    <t>VTH,VTR</t>
  </si>
  <si>
    <t>K8S+L0L+8VH/8SP+AV0/AV1</t>
  </si>
  <si>
    <t>9J1_970_082_D</t>
  </si>
  <si>
    <t>2J1KLHH08204A</t>
  </si>
  <si>
    <t>2J1KLRR08200D</t>
  </si>
  <si>
    <t>K8S+L0L+8VH/8SP+AV2</t>
  </si>
  <si>
    <t>9J1_970_082_E</t>
  </si>
  <si>
    <t>2J1KLHH08205A</t>
  </si>
  <si>
    <t>2J1KLRR08201D</t>
  </si>
  <si>
    <t>K8S+L0L+8VG+AV2</t>
  </si>
  <si>
    <t>9J1_970_082_F</t>
  </si>
  <si>
    <t>2J1KLHH08206A</t>
  </si>
  <si>
    <t>2J1KLRR08202D</t>
  </si>
  <si>
    <t>9J1_970_082_G</t>
  </si>
  <si>
    <t>2J1KLHH08207A</t>
  </si>
  <si>
    <t>2J1KLRR08203D</t>
  </si>
  <si>
    <t>H0</t>
  </si>
  <si>
    <t>K8S+L0L+8VQ/8VP+AV0/AV1</t>
  </si>
  <si>
    <t>9J1_970_082_H</t>
  </si>
  <si>
    <t>2J1KLRR08204A</t>
  </si>
  <si>
    <t>J0</t>
  </si>
  <si>
    <t>K8S+L0L+8VQ/8VP+AV2</t>
  </si>
  <si>
    <t>9J1_970_082_J</t>
  </si>
  <si>
    <t>2J1KLRR08205A</t>
  </si>
  <si>
    <t>K0</t>
  </si>
  <si>
    <t>K8S+L0L+8VG/8VH/8SP+AV0/AV1</t>
  </si>
  <si>
    <t>9J1_970_082_K</t>
  </si>
  <si>
    <t>2J1KLRR08206A</t>
  </si>
  <si>
    <t>L0</t>
  </si>
  <si>
    <t>K8S+L0L+8VG/8VH/8SP+AV2</t>
  </si>
  <si>
    <t>9J1_970_082_L</t>
  </si>
  <si>
    <t>2J1KLRR08207A</t>
  </si>
  <si>
    <t>LTGS.TELEFON</t>
  </si>
  <si>
    <t>L0L+9ZC/9ZE+GB1</t>
  </si>
  <si>
    <t>9J1_970_100</t>
  </si>
  <si>
    <t>L0L+9ZC/9ZE+GB3</t>
  </si>
  <si>
    <t>9J1_970_100_A</t>
  </si>
  <si>
    <t>L0L+9ZC/9ZE+GB2</t>
  </si>
  <si>
    <t>9J1_970_100_B</t>
  </si>
  <si>
    <t>LTGS.INNENLEUCHTE</t>
  </si>
  <si>
    <t>L0L+QQ0</t>
  </si>
  <si>
    <t>9J1_970_113</t>
  </si>
  <si>
    <t>L0L+QQ1+F0Q/F0Y</t>
  </si>
  <si>
    <t>9J1_970_113_A</t>
  </si>
  <si>
    <t>L0L+QQ1+F0Q/F0C</t>
  </si>
  <si>
    <t>9J1_970_113_B</t>
  </si>
  <si>
    <t>LTGS.ZV.CUV</t>
  </si>
  <si>
    <t>9J0_970_123</t>
  </si>
  <si>
    <t>2J1KLHH12300H</t>
  </si>
  <si>
    <t>2J1KL0412300H</t>
  </si>
  <si>
    <t>LTGS.GURTSTRAFFER</t>
  </si>
  <si>
    <t>L0L+3QT/4QR</t>
  </si>
  <si>
    <t>9J1_970_124</t>
  </si>
  <si>
    <t>2J1KLAA12400K</t>
  </si>
  <si>
    <t>VTA,VTG</t>
  </si>
  <si>
    <t>L0L+4QE</t>
  </si>
  <si>
    <t>9J1_970_124_A</t>
  </si>
  <si>
    <t>2J1KLAA12401L</t>
  </si>
  <si>
    <t>2J1KLGG12400H</t>
  </si>
  <si>
    <t>L0L+4QQ</t>
  </si>
  <si>
    <t>9J1_970_124_B</t>
  </si>
  <si>
    <t>2J1KLAA12402L</t>
  </si>
  <si>
    <t>2J1KLGG12401H</t>
  </si>
  <si>
    <t>LTGS.SEITENAIRBAG</t>
  </si>
  <si>
    <t>9J1_970_146_B</t>
  </si>
  <si>
    <t>2J1KLAA14600P</t>
  </si>
  <si>
    <t>2J1KLAA14600R</t>
  </si>
  <si>
    <t>L0L+4X3</t>
  </si>
  <si>
    <t>9J1_970_146_C</t>
  </si>
  <si>
    <t>2J1KLAA14601C</t>
  </si>
  <si>
    <t>2J1KLAA14601D</t>
  </si>
  <si>
    <t>LTGS.INNENSP.EL.</t>
  </si>
  <si>
    <t>L0L+4L6</t>
  </si>
  <si>
    <t>9J1_970_155</t>
  </si>
  <si>
    <t>2J1KLFF15500H</t>
  </si>
  <si>
    <t>LTGS.EINPARKHILFE</t>
  </si>
  <si>
    <t>L0L+7X2</t>
  </si>
  <si>
    <t>9J1_970_161</t>
  </si>
  <si>
    <t>VTB,VTG,VTH</t>
  </si>
  <si>
    <t>L0L+7X5/9X0+FT1</t>
  </si>
  <si>
    <t>9J1_970_161_A</t>
  </si>
  <si>
    <t>2J1KLBB16100J</t>
  </si>
  <si>
    <t>2J1KLGG16100H</t>
  </si>
  <si>
    <t>2J1KLHH16100H</t>
  </si>
  <si>
    <t>L0L+7X5/9X0+FT3//L0L+7X5/9X0+FT0/GQ0/GQ1/GQ2/GQ3/GQ4</t>
  </si>
  <si>
    <t>9J1_970_161_B</t>
  </si>
  <si>
    <t>9J1_970_161_C</t>
  </si>
  <si>
    <t>9J1_970_161_D</t>
  </si>
  <si>
    <t>L0L+7X5/9X0+FT3//L0L+7X5/9X0+FT0</t>
  </si>
  <si>
    <t>9J1_970_161_E</t>
  </si>
  <si>
    <t>LTGS.FUSSGAENGERSCHUTZ</t>
  </si>
  <si>
    <t>VTD,VTJ</t>
  </si>
  <si>
    <t>L0L+VL2</t>
  </si>
  <si>
    <t>9J1_970_181</t>
  </si>
  <si>
    <t>2J1KLDD18100K</t>
  </si>
  <si>
    <t>2J1KLJJ18100A</t>
  </si>
  <si>
    <t>HECKDECKEL.LIM</t>
  </si>
  <si>
    <t>9J1_970_182_C</t>
  </si>
  <si>
    <t>2J1KL1418200K</t>
  </si>
  <si>
    <t>9J1_970_182_D</t>
  </si>
  <si>
    <t>HECKKLAPPE.CUV</t>
  </si>
  <si>
    <t>VTC,VTS14</t>
  </si>
  <si>
    <t>K8X+L0L+QV0/QV3/QU8//K8D+L0L+QV0/QV3/QU8</t>
  </si>
  <si>
    <t>9J0_970_184</t>
  </si>
  <si>
    <t>2J1KLCC18400H</t>
  </si>
  <si>
    <t>2J1KL1418400H</t>
  </si>
  <si>
    <t>K8X+L0L+QV6//K8D+L0L+QV6</t>
  </si>
  <si>
    <t>9J0_970_184_A</t>
  </si>
  <si>
    <t>LTGS.DIEBSTAHLSCHU</t>
  </si>
  <si>
    <t>VTS10,VTS19</t>
  </si>
  <si>
    <t>L0L+7I4+F0Q/F0Y+K8S</t>
  </si>
  <si>
    <t>9J1_970_201</t>
  </si>
  <si>
    <t>2J1KL1020100A</t>
  </si>
  <si>
    <t>2J1KL1920100A</t>
  </si>
  <si>
    <t>L0L+7I4+F0A/F0C+K8S</t>
  </si>
  <si>
    <t>9J1_970_201_A</t>
  </si>
  <si>
    <t>9J1_970_201_B</t>
  </si>
  <si>
    <t>L0L+7I4+F0Q/F0Y+K8X//L0L+7I4+F0Q/F0Y+K8D</t>
  </si>
  <si>
    <t>9J0_970_201</t>
  </si>
  <si>
    <t>CUV , MPF 36/20</t>
  </si>
  <si>
    <t>L0L+7I4+F0A/F0C+K8X</t>
  </si>
  <si>
    <t>9J0_970_201_A</t>
  </si>
  <si>
    <t>L0L+7I4+F0A/F0C+K8X//L0L+7I4+F0A/F0C+K8D</t>
  </si>
  <si>
    <t>9J0_970_201_B</t>
  </si>
  <si>
    <t>ANTENNE.LIM</t>
  </si>
  <si>
    <t>K8S+L0L+ER1/ER2/ER3/ER4/ER6/ER7/ER8</t>
  </si>
  <si>
    <t>9J1_970_207</t>
  </si>
  <si>
    <t>2J1KLHH20700H</t>
  </si>
  <si>
    <t>LTGS.REIFENDR.KONT</t>
  </si>
  <si>
    <t>VTS9</t>
  </si>
  <si>
    <t>L0L+7K3/7K4</t>
  </si>
  <si>
    <t>9J1_970_220_A</t>
  </si>
  <si>
    <t>2J1KL0922000J</t>
  </si>
  <si>
    <t>LTGS.NOTRUF</t>
  </si>
  <si>
    <t>L0L+IW1/IW3+3PN</t>
  </si>
  <si>
    <t>9J1_970_226</t>
  </si>
  <si>
    <t>2J1KLCC22600H</t>
  </si>
  <si>
    <t>L0L+IW1/IW3+3L4/3L5</t>
  </si>
  <si>
    <t>9J1_970_226_B</t>
  </si>
  <si>
    <t>LTGS.DIAGNOSE</t>
  </si>
  <si>
    <t>VTA,VTB,VTS1,VTS7,VTS10, VTR, VTS18,VTS19</t>
  </si>
  <si>
    <t>L0L+F0Q/F0Y+4QE/4QQ</t>
  </si>
  <si>
    <t>9J1_970_230_B</t>
  </si>
  <si>
    <t>2J1KLAA23000H</t>
  </si>
  <si>
    <t>2J1KLBB23002B</t>
  </si>
  <si>
    <t>2J1KLRR23000A</t>
  </si>
  <si>
    <t>2J1KL0123000H</t>
  </si>
  <si>
    <t>2J1KL0723000H</t>
  </si>
  <si>
    <t>2J1KL1023000H</t>
  </si>
  <si>
    <t>2J1KL1823000A</t>
  </si>
  <si>
    <t>2J1KL1923001A</t>
  </si>
  <si>
    <t>VTB,VTS1,VTS7,VTS10, VTR, VTS18,VTS19</t>
  </si>
  <si>
    <t>L0L+F0Q/F0Y+3QT/4QR</t>
  </si>
  <si>
    <t>9J1_970_230_C</t>
  </si>
  <si>
    <t>9J1_970_230_D</t>
  </si>
  <si>
    <t>2J1KL1923002A</t>
  </si>
  <si>
    <t>9J1_970_230_E</t>
  </si>
  <si>
    <t>LTGS.STABI-VERST.LIM</t>
  </si>
  <si>
    <t>VTD,VTS1</t>
  </si>
  <si>
    <t>K8S+L0L+1P7</t>
  </si>
  <si>
    <t>9J1_970_247_A</t>
  </si>
  <si>
    <t>2J1KLDD24700J</t>
  </si>
  <si>
    <t>2J1KL0124700H</t>
  </si>
  <si>
    <t>LTGS.STABI-VERST.CUV</t>
  </si>
  <si>
    <t>K8X+L0L+1P7//K8D+L0L+1P7</t>
  </si>
  <si>
    <t>9J0_970_248</t>
  </si>
  <si>
    <t>2J1KLDD24800H</t>
  </si>
  <si>
    <t>2J1KL0124800H</t>
  </si>
  <si>
    <t>LTGS.BELEUCHTUNG</t>
  </si>
  <si>
    <t>L0L+7M4/7M8/VT9</t>
  </si>
  <si>
    <t>9J1_970_256</t>
  </si>
  <si>
    <t>LTGS.GARAG.OEFFNER</t>
  </si>
  <si>
    <t>L0L+VC2</t>
  </si>
  <si>
    <t>9J1_970_257_A</t>
  </si>
  <si>
    <t>LTGS.LWL</t>
  </si>
  <si>
    <t>9J1_970_267</t>
  </si>
  <si>
    <t>2J1KLCC26700J</t>
  </si>
  <si>
    <t>9J1_970_267_A</t>
  </si>
  <si>
    <t>2J1KLCC26701J</t>
  </si>
  <si>
    <t>LTGS.VIDEO</t>
  </si>
  <si>
    <t>L0L+9WU/9WY/9WD/9WI</t>
  </si>
  <si>
    <t>9J1_970_288</t>
  </si>
  <si>
    <t>ANTENNE.CUV</t>
  </si>
  <si>
    <t>K8X+L0L+ER1/ER2/ER3/ER4/ER6/ER7/ER8//K8D+L0L+ER1/ER2/ER3/ER4/ER6/ER7/ER8</t>
  </si>
  <si>
    <t>9J0_970_307</t>
  </si>
  <si>
    <t>2J1KLHH30700H</t>
  </si>
  <si>
    <t>LTGS.SPURWECHSEL.CUV</t>
  </si>
  <si>
    <t>7059,7075,7076</t>
  </si>
  <si>
    <t>9J0_970_316</t>
  </si>
  <si>
    <t>VTS8, VTS9,</t>
  </si>
  <si>
    <t>K8X+L0L+7Y8/79J+F0Q/F0Y//K8D+L0L+7Y8/79J+F0Q/F0Y</t>
  </si>
  <si>
    <t>9J0_970_316_A</t>
  </si>
  <si>
    <t>2J1KL0831600H</t>
  </si>
  <si>
    <t>2J1KL0931600H</t>
  </si>
  <si>
    <t>K8X+L0L+7Y8/79J+F0A/F0C//K8D+L0L+7Y8/79J+F0A/F0C</t>
  </si>
  <si>
    <t>9J0_970_316_B</t>
  </si>
  <si>
    <t>LTGS.SPURWECHSEL.LIM</t>
  </si>
  <si>
    <t>9J1_970_319_C</t>
  </si>
  <si>
    <t>K8S+L0L+7Y8/79J+F0Q/F0Y</t>
  </si>
  <si>
    <t>9J1_970_319_D</t>
  </si>
  <si>
    <t>2J1KL0831900H</t>
  </si>
  <si>
    <t>2J1KL0931900H</t>
  </si>
  <si>
    <t>9J1_970_319_E</t>
  </si>
  <si>
    <t>LTGS.KAMERA</t>
  </si>
  <si>
    <r>
      <t>VTS4</t>
    </r>
    <r>
      <rPr>
        <sz val="11"/>
        <color theme="1"/>
        <rFont val="Calibri"/>
        <family val="2"/>
        <scheme val="minor"/>
      </rPr>
      <t>,VTS18</t>
    </r>
  </si>
  <si>
    <t>L0L+9R1</t>
  </si>
  <si>
    <t>9J1_970_327</t>
  </si>
  <si>
    <t>2J1KL0432700J</t>
  </si>
  <si>
    <t>2J1KL1832700A</t>
  </si>
  <si>
    <t>VTS4,VTS18</t>
  </si>
  <si>
    <t>9J1_970_327_A</t>
  </si>
  <si>
    <t>LTGS.ANTENNE</t>
  </si>
  <si>
    <t>K8S+L0L+QU8</t>
  </si>
  <si>
    <t>9J1_970_332_C</t>
  </si>
  <si>
    <t>2J1KLRR33200A</t>
  </si>
  <si>
    <t>9J1_970_332_D</t>
  </si>
  <si>
    <t>2J1KLRR33201A</t>
  </si>
  <si>
    <t>VTR,VTC</t>
  </si>
  <si>
    <t>K8S+L0L+IV1/IV2/IV3/IV4/IV5/IV6/IV7/IV8/JE0/JE1/JE2/JE3/JE4/JE5/JE6</t>
  </si>
  <si>
    <t>9J1_970_333_A</t>
  </si>
  <si>
    <t>2J1KLCC33300A</t>
  </si>
  <si>
    <t>2J1KLRR33301A</t>
  </si>
  <si>
    <t>K8S+L0L+IV9</t>
  </si>
  <si>
    <t>9J1_970_333_B</t>
  </si>
  <si>
    <t>2J1KLRR33302A</t>
  </si>
  <si>
    <t>LTGS.ANTENNE.CUV</t>
  </si>
  <si>
    <t>L0L+K8X+IV1/IV2/IV3/IV4/IV5/IV6/IV7/IV8/JE0/JE1/JE2/JE3/JE4/JE5/JE6//L0L+K8D+IV1/IV2/IV3/IV4/IV5/IV6/IV7/IV8/JE0/JE1/JE2/JE3/JE4/JE5/JE6</t>
  </si>
  <si>
    <t>9J0_970_334</t>
  </si>
  <si>
    <t>2J1KLCC33400A</t>
  </si>
  <si>
    <t>L0L+K8X+IV9//L0L+K8D+IV9</t>
  </si>
  <si>
    <t>9J0_970_334_A</t>
  </si>
  <si>
    <t>LTGS.KAMERA.LIM</t>
  </si>
  <si>
    <t>VTS8</t>
  </si>
  <si>
    <t>K8S+L0L+KA2</t>
  </si>
  <si>
    <t>9J1_970_339</t>
  </si>
  <si>
    <t>2J1KL0833900H</t>
  </si>
  <si>
    <t>K8S+L0L+KA6</t>
  </si>
  <si>
    <t>9J1_970_339_A</t>
  </si>
  <si>
    <t>LTGS.PROJEKTOR</t>
  </si>
  <si>
    <t>L0L+KS1</t>
  </si>
  <si>
    <t>9J1_970_340_A</t>
  </si>
  <si>
    <t>LTGS.E-ANTRIEB</t>
  </si>
  <si>
    <t>VTE,VTG,VTS10,VTS17,VTJ</t>
  </si>
  <si>
    <t>S</t>
  </si>
  <si>
    <t>L0L+1X2+A8C+K8S</t>
  </si>
  <si>
    <t>9J1_970_350_F</t>
  </si>
  <si>
    <t>2J1KLEE35000R</t>
  </si>
  <si>
    <t>2J1KLGG35000L</t>
  </si>
  <si>
    <t>2J1KLJJ35000A</t>
  </si>
  <si>
    <t>2J1KL1035000M</t>
  </si>
  <si>
    <t>2J1KL1735000B</t>
  </si>
  <si>
    <t>T</t>
  </si>
  <si>
    <t>2J1KLGG35000M</t>
  </si>
  <si>
    <t>V</t>
  </si>
  <si>
    <t>2J1KLEE35000S</t>
  </si>
  <si>
    <t>L0L+1X1+A8F//L0L+1X1+A8C+K8X//L0L+1X1+A8H+E0A</t>
  </si>
  <si>
    <t>9J1_970_350_G</t>
  </si>
  <si>
    <t>2J1KLEE35001R</t>
  </si>
  <si>
    <t>2J1KLEE35001S</t>
  </si>
  <si>
    <t>L0L+1X1+A8H+E8A</t>
  </si>
  <si>
    <t>9J1_970_350_K</t>
  </si>
  <si>
    <t>2J1KLEE35004R</t>
  </si>
  <si>
    <t>2J1KL1735001B</t>
  </si>
  <si>
    <t>2J1KLEE35004S</t>
  </si>
  <si>
    <t>L0L+1X2+7G0/7G9/7I2</t>
  </si>
  <si>
    <t>9J1_970_350_M</t>
  </si>
  <si>
    <t>2J1KLEE35007D</t>
  </si>
  <si>
    <t>2J1KLGG35002B</t>
  </si>
  <si>
    <t>2J1KL1735002B</t>
  </si>
  <si>
    <t>2J1KLGG35002C</t>
  </si>
  <si>
    <t>2J1KLEE35007E</t>
  </si>
  <si>
    <t>L0L+1X1+7G0/7G9/7I2</t>
  </si>
  <si>
    <t>9J1_970_350_N</t>
  </si>
  <si>
    <t>2J1KLEE35008D</t>
  </si>
  <si>
    <t>2J1KLEE35008E</t>
  </si>
  <si>
    <t>L0L+1X2+7I4</t>
  </si>
  <si>
    <t>9J1_970_350_P</t>
  </si>
  <si>
    <t>2J1KL1035001B</t>
  </si>
  <si>
    <t>Q</t>
  </si>
  <si>
    <t>L0L+1X1+7I4</t>
  </si>
  <si>
    <t>9J1_970_350_Q</t>
  </si>
  <si>
    <t>9J1_970_350_R</t>
  </si>
  <si>
    <t>2J1KLEE35009C</t>
  </si>
  <si>
    <t>2J1KLEE35009D</t>
  </si>
  <si>
    <t>9J1_970_350_S</t>
  </si>
  <si>
    <t>2J1KLEE35010C</t>
  </si>
  <si>
    <t>2J1KLEE35010D</t>
  </si>
  <si>
    <t>9J1_970_350_T</t>
  </si>
  <si>
    <t>AA</t>
  </si>
  <si>
    <t>9J1_970_350_AA</t>
  </si>
  <si>
    <t>AB</t>
  </si>
  <si>
    <t>9J1_970_350_AB</t>
  </si>
  <si>
    <t>2J1KLEE35011A</t>
  </si>
  <si>
    <t>2J1KLEE35011B</t>
  </si>
  <si>
    <t>AC</t>
  </si>
  <si>
    <t>9J1_970_350_AC</t>
  </si>
  <si>
    <t>AD</t>
  </si>
  <si>
    <t>9J1_970_350_AD</t>
  </si>
  <si>
    <t>2J1KLEE35012A</t>
  </si>
  <si>
    <t>2J1KLEE35012B</t>
  </si>
  <si>
    <t>AE</t>
  </si>
  <si>
    <t>9J1_970_350_AE</t>
  </si>
  <si>
    <t>LTGS.LAUTSPRECHER.LIM</t>
  </si>
  <si>
    <t>K8S+L0L+9VL</t>
  </si>
  <si>
    <t>9J1_970_376</t>
  </si>
  <si>
    <t>2J1KLCC37600K</t>
  </si>
  <si>
    <t>K8S+L0L+9VJ</t>
  </si>
  <si>
    <t>9J1_970_376_A</t>
  </si>
  <si>
    <t>2J1KLCC37601K</t>
  </si>
  <si>
    <t xml:space="preserve"> LTGS.LAUTSPRECHER.CUV</t>
  </si>
  <si>
    <t>K8X+L0L+9VL//K8D+L0L+9VL</t>
  </si>
  <si>
    <t>9J0_970_377</t>
  </si>
  <si>
    <t>2J1KLCC37700J</t>
  </si>
  <si>
    <t>K8X+L0L+9VJ//K8D+L0L+9VJ</t>
  </si>
  <si>
    <t>9J0_970_377_A</t>
  </si>
  <si>
    <t>2J1KLCC37701J</t>
  </si>
  <si>
    <t>LTGS.ALARMSYSTEM</t>
  </si>
  <si>
    <t>L0L+7AK</t>
  </si>
  <si>
    <t>9J1_970_392</t>
  </si>
  <si>
    <t>2J1KL1739200A</t>
  </si>
  <si>
    <t>L0L+7AL</t>
  </si>
  <si>
    <t>9J1_970_392_A</t>
  </si>
  <si>
    <t>2J1KL1739201A</t>
  </si>
  <si>
    <t>LTGS.KAMERA.CUV</t>
  </si>
  <si>
    <t>K8X+L0L+KA0//K8D+L0L+KA0</t>
  </si>
  <si>
    <t>9J0_970_422</t>
  </si>
  <si>
    <t>K8X+L0L+KA2//K8D+L0L+KA2</t>
  </si>
  <si>
    <t>9J0_970_422_A</t>
  </si>
  <si>
    <t>2J1KL0842200H</t>
  </si>
  <si>
    <t>K8X+L0L+KA6//K8D+L0L+KA6</t>
  </si>
  <si>
    <t>9J0_970_422_B</t>
  </si>
  <si>
    <t>LTGS.ASSISTENT</t>
  </si>
  <si>
    <t>VTG,VTS7</t>
  </si>
  <si>
    <t>L0L+3V2/3V9+KA0/KA2+7X2//L0L+7X5/9X0//L0L+7X2+KA6//L0L+JX1+8T6+KA0/KA2+7X2//L0L+6I2/6I5/6I6/6I7/6T9+JX0+KA0/KA2+7X2+8T6</t>
  </si>
  <si>
    <t>9J1_970_427_C</t>
  </si>
  <si>
    <t>2J1KLGG42700H</t>
  </si>
  <si>
    <t>2J1KL0742700H</t>
  </si>
  <si>
    <t>VTS7</t>
  </si>
  <si>
    <t>9J1_970_427_D</t>
  </si>
  <si>
    <t>2J1KL0742701H</t>
  </si>
  <si>
    <t>VTF,VTS2,VTS3</t>
  </si>
  <si>
    <t>L0L+JX1+F0Q/F0Y</t>
  </si>
  <si>
    <t>9J1_970_428_B</t>
  </si>
  <si>
    <t>2J1KLFF42800J</t>
  </si>
  <si>
    <t>2J1KL0242800H</t>
  </si>
  <si>
    <t>2J1KL0342800L</t>
  </si>
  <si>
    <t>9J1_970_428_C</t>
  </si>
  <si>
    <t>L0L+JX1+F0A/F0C</t>
  </si>
  <si>
    <t>9J1_970_428_D</t>
  </si>
  <si>
    <t>LTGS.FAHRWERKSTG.</t>
  </si>
  <si>
    <t>VTS1,VTS13</t>
  </si>
  <si>
    <t>L0L+1BK</t>
  </si>
  <si>
    <t>9J1_970_501_B</t>
  </si>
  <si>
    <t>2J1KL0150100H</t>
  </si>
  <si>
    <t>2J1KL1350100H</t>
  </si>
  <si>
    <t>VTS1</t>
  </si>
  <si>
    <t>L0L+1BH</t>
  </si>
  <si>
    <t>9J1_970_501_C</t>
  </si>
  <si>
    <t>LTGS.DIFFERENTIAL</t>
  </si>
  <si>
    <t>L0L+GH3</t>
  </si>
  <si>
    <t>9J1_970_559_B</t>
  </si>
  <si>
    <t>L0L+GH1</t>
  </si>
  <si>
    <t>9J1_970_559_C</t>
  </si>
  <si>
    <t>LTGS.ESOUND.LIM</t>
  </si>
  <si>
    <t>K8S+L0L+GM3/GM5</t>
  </si>
  <si>
    <t>9J1_970_582</t>
  </si>
  <si>
    <t>2J1KL0958200H</t>
  </si>
  <si>
    <t>LTGS.ELTR.-LENKUNG</t>
  </si>
  <si>
    <t>L0L+0N5</t>
  </si>
  <si>
    <t>9J1_970_708_A</t>
  </si>
  <si>
    <t>L0L+0N1</t>
  </si>
  <si>
    <t>9J1_970_708_B</t>
  </si>
  <si>
    <t>LTGS.FAHRWERKSTG.LIM</t>
  </si>
  <si>
    <t>W</t>
  </si>
  <si>
    <t>K8S+L0L+1BK</t>
  </si>
  <si>
    <t>9J1_970_709</t>
  </si>
  <si>
    <t>X</t>
  </si>
  <si>
    <t>Z</t>
  </si>
  <si>
    <t>K8S+L0L+1BH</t>
  </si>
  <si>
    <t>9J1_970_709_A</t>
  </si>
  <si>
    <t>LTGS.FAHRWERKSTG.CUV</t>
  </si>
  <si>
    <t>K8X+L0L+1BK//K8D+L0L+1BK</t>
  </si>
  <si>
    <t>9J0_970_710</t>
  </si>
  <si>
    <t>K8X+L0L+1BH//K8D+L0L+1BH</t>
  </si>
  <si>
    <t>9J0_970_710_A</t>
  </si>
  <si>
    <t>ESOUND.CUV</t>
  </si>
  <si>
    <t>K8X+L0L+GM3/GM5//K8D+L0L+GM3/GM5</t>
  </si>
  <si>
    <t>9J0_970_756</t>
  </si>
  <si>
    <t>2J1KL0975600H</t>
  </si>
  <si>
    <t>LTGS.SBBR-LEUCHTE.CUV</t>
  </si>
  <si>
    <t>K8X+L0L+8VQ/8VP+AV0/AV1</t>
  </si>
  <si>
    <t>9J0_970_782</t>
  </si>
  <si>
    <t>2J1KLHH78200J</t>
  </si>
  <si>
    <t>2J1KLHH78200K</t>
  </si>
  <si>
    <t>K8X+L0L+8VQ/8VP+AV2</t>
  </si>
  <si>
    <t>9J0_970_782_A</t>
  </si>
  <si>
    <t>2J1KLHH78201J</t>
  </si>
  <si>
    <t>2J1KLHH78201K</t>
  </si>
  <si>
    <t>K8X+L0L+8VG/8VH/8SP+AV0/AV1//K8D+L0L+8VG/8VH/8SP+AV0/AV1</t>
  </si>
  <si>
    <t>7034,7028,7059</t>
  </si>
  <si>
    <t>9J0_970_782_B</t>
  </si>
  <si>
    <t>2J1KLHH78202J</t>
  </si>
  <si>
    <t>2J1KLHH78202K</t>
  </si>
  <si>
    <t>K8X+L0L+8VG/8VH/8SP+AV2//K8D+L0L+8VG/8VH/8SP+AV2</t>
  </si>
  <si>
    <t>9J0_970_782_C</t>
  </si>
  <si>
    <t>2J1KLHH78203J</t>
  </si>
  <si>
    <t>2J1KLHH78203K</t>
  </si>
  <si>
    <t>LTGS.LADEN</t>
  </si>
  <si>
    <t>VTD,VTE,VTS10,VTJ</t>
  </si>
  <si>
    <t>L0L+ES6+2W0</t>
  </si>
  <si>
    <t>9J1_970_797_F</t>
  </si>
  <si>
    <t>2J1KLDD79701N</t>
  </si>
  <si>
    <t>2J1KLEE79700K</t>
  </si>
  <si>
    <t>2J1KLJJ79700B</t>
  </si>
  <si>
    <t>2J1KL1079700J</t>
  </si>
  <si>
    <t>2J1KLJJ79700C</t>
  </si>
  <si>
    <t>2J1KLJJ79700D</t>
  </si>
  <si>
    <t>L0L+ES7+2W0</t>
  </si>
  <si>
    <t>9J1_970_797_G</t>
  </si>
  <si>
    <t>L0L+ES8+2W0</t>
  </si>
  <si>
    <t>9J1_970_797_H</t>
  </si>
  <si>
    <t>2J1KLJJ79701B</t>
  </si>
  <si>
    <t>2J1KLJJ79701C</t>
  </si>
  <si>
    <t>2J1KLJJ79701D</t>
  </si>
  <si>
    <t>L0L+ES6+2W9</t>
  </si>
  <si>
    <t>9J1_970_797_J</t>
  </si>
  <si>
    <t>2J1KLDD79700M</t>
  </si>
  <si>
    <t xml:space="preserve">2J1KLJJ79702B </t>
  </si>
  <si>
    <t>2J1KLJJ79702C</t>
  </si>
  <si>
    <t>L0L+ES7+2W9</t>
  </si>
  <si>
    <t>9J1_970_797_K</t>
  </si>
  <si>
    <t>2J1KLJJ79703B</t>
  </si>
  <si>
    <t>2J1KLJJ79703C</t>
  </si>
  <si>
    <t>L0L+ES8+2W9</t>
  </si>
  <si>
    <t>9J1_970_797_L</t>
  </si>
  <si>
    <t>2J1KLJJ79704B</t>
  </si>
  <si>
    <t>2J1KLJJ79704C</t>
  </si>
  <si>
    <t>LTGS.SITZ</t>
  </si>
  <si>
    <t>VTS13 VTS14,VTR</t>
  </si>
  <si>
    <t>L0L+4D3/4D5+F0Q/F0Y</t>
  </si>
  <si>
    <t>9J1_970_909</t>
  </si>
  <si>
    <t>2J1KLRR90900A</t>
  </si>
  <si>
    <t>2J1KL1390900H</t>
  </si>
  <si>
    <t>2J1KL1490900J</t>
  </si>
  <si>
    <t>L0L+4D0+3L5</t>
  </si>
  <si>
    <t>9J1_970_909_A</t>
  </si>
  <si>
    <t>L0L+4D0+3L4</t>
  </si>
  <si>
    <t>9J1_970_909_B</t>
  </si>
  <si>
    <t>VTS14 ,VTR</t>
  </si>
  <si>
    <t>L0L+4D0+3PN</t>
  </si>
  <si>
    <t>9J1_970_909_C</t>
  </si>
  <si>
    <t>L0L+4D3/4D5+F0A/F0C</t>
  </si>
  <si>
    <t>9J1_970_909_D</t>
  </si>
  <si>
    <t>L0L+3KG/3KH+9P3/9P6</t>
  </si>
  <si>
    <t>9J1_970_910</t>
  </si>
  <si>
    <t xml:space="preserve"> -</t>
  </si>
  <si>
    <t>L0L+3KG/3KH+9P7</t>
  </si>
  <si>
    <t>9J1_970_910_A</t>
  </si>
  <si>
    <t>L0L+5KA+9P3/9P6</t>
  </si>
  <si>
    <t>9J1_970_910_B</t>
  </si>
  <si>
    <t>L0L+5KA+9P7</t>
  </si>
  <si>
    <t>9J1_970_910_C</t>
  </si>
  <si>
    <r>
      <t>VTB,VTC,VTD,VTE,VTF,VTG,VTH,VTS2,VTS3,VTS4,VTS8,VTS9</t>
    </r>
    <r>
      <rPr>
        <strike/>
        <sz val="11"/>
        <color rgb="FF0000FF"/>
        <rFont val="Calibri"/>
        <family val="2"/>
        <charset val="238"/>
        <scheme val="minor"/>
      </rPr>
      <t>,</t>
    </r>
    <r>
      <rPr>
        <sz val="11"/>
        <color rgb="FF0000FF"/>
        <rFont val="Calibri"/>
        <family val="2"/>
        <scheme val="minor"/>
      </rPr>
      <t>VTS13,VTS14,VTS15,VTJ,VTK,VTS18,VTR,VTN</t>
    </r>
  </si>
  <si>
    <t>PPE4,7078</t>
  </si>
  <si>
    <t>2J1KLNN00000A</t>
  </si>
  <si>
    <t>VTB,VTE,VTS13,VTN</t>
  </si>
  <si>
    <t>2J1KLNN00700A</t>
  </si>
  <si>
    <t>VTA,VTB,VTC,VTE,VTH,VTS8,VTS9,VTS14,VTR,VTN</t>
  </si>
  <si>
    <t>2J1KLNN06400A</t>
  </si>
  <si>
    <t>2J1KLNN06500A</t>
  </si>
  <si>
    <t>PPE4,7079</t>
  </si>
  <si>
    <t>LTG.SCHNITTSTELLE</t>
  </si>
  <si>
    <t>9J1_970_295</t>
  </si>
  <si>
    <t>2J1KLFF29500A</t>
  </si>
  <si>
    <t>VTS1,VTS13,VTN</t>
  </si>
  <si>
    <t>2J1KLNN50100A</t>
  </si>
  <si>
    <t>VTS1,VTN</t>
  </si>
  <si>
    <t>2J1KLNN50101A</t>
  </si>
  <si>
    <t>9J1_970_501_D</t>
  </si>
  <si>
    <t>2J1KLNN50102A</t>
  </si>
  <si>
    <t>9J1_970_501_E</t>
  </si>
  <si>
    <t>2J1KLNN50103A</t>
  </si>
  <si>
    <t>VTN</t>
  </si>
  <si>
    <t>2J1KLNN70900A</t>
  </si>
  <si>
    <t>2J1KLNN70901A</t>
  </si>
  <si>
    <t>2J1KLNN71000A</t>
  </si>
  <si>
    <t>2J1KLNN71001A</t>
  </si>
  <si>
    <r>
      <t>VTB,VTC,VTD,VTE,VTF,VTG,VTH,VTS2,VTS3,VTS4,VTS8,VTS9</t>
    </r>
    <r>
      <rPr>
        <strike/>
        <sz val="11"/>
        <color rgb="FFFF0000"/>
        <rFont val="Calibri"/>
        <family val="2"/>
        <charset val="238"/>
        <scheme val="minor"/>
      </rPr>
      <t>,</t>
    </r>
    <r>
      <rPr>
        <strike/>
        <sz val="11"/>
        <color rgb="FFFF0000"/>
        <rFont val="Calibri"/>
        <family val="2"/>
        <scheme val="minor"/>
      </rPr>
      <t>VTS13,VTS14,VTS15,VTJ,VTK,VTS18,VTS20,VTR</t>
    </r>
  </si>
  <si>
    <t>KW48_20,7074</t>
  </si>
  <si>
    <t>2J1KLBB00000T</t>
  </si>
  <si>
    <t>2J1KLCC00000Z</t>
  </si>
  <si>
    <t>2J1KLDD00000R</t>
  </si>
  <si>
    <t>2J1KL2000000A</t>
  </si>
  <si>
    <r>
      <t>VTB,VTC,VTD,VTE,VTF,VTG,VTH,VTS2,VTS3,VTS4,VTS8,VTS9</t>
    </r>
    <r>
      <rPr>
        <strike/>
        <sz val="11"/>
        <color rgb="FF0000FF"/>
        <rFont val="Calibri"/>
        <family val="2"/>
        <charset val="238"/>
        <scheme val="minor"/>
      </rPr>
      <t>,</t>
    </r>
    <r>
      <rPr>
        <sz val="11"/>
        <color rgb="FF0000FF"/>
        <rFont val="Calibri"/>
        <family val="2"/>
        <scheme val="minor"/>
      </rPr>
      <t>VTS13,VTS14,VTS15,VTJ,VTK,VTS18,VTS20,VTR,VTN</t>
    </r>
  </si>
  <si>
    <t>VTG,VTS2,VTS3,VTS4, VTS7,VTS20</t>
  </si>
  <si>
    <t>KW48_20</t>
  </si>
  <si>
    <t>2J1KL2004300A</t>
  </si>
  <si>
    <t>VTB,VTH</t>
  </si>
  <si>
    <t>2J1KLHH16100J</t>
  </si>
  <si>
    <t>VTJ,VTS20</t>
  </si>
  <si>
    <t>2J1KL2018100A</t>
  </si>
  <si>
    <t>2J1KLBB23002C</t>
  </si>
  <si>
    <t>VTS1,VTS20</t>
  </si>
  <si>
    <t>2J1KL2024700A</t>
  </si>
  <si>
    <t>2J1KL2024800A</t>
  </si>
  <si>
    <t>VTE,VTS10,VTJ,VTS20</t>
  </si>
  <si>
    <t>2J1KL2079701A</t>
  </si>
  <si>
    <t>KW48_20,7041</t>
  </si>
  <si>
    <t>2J1KLJJ79700E</t>
  </si>
  <si>
    <t>2J1KLJJ79701E</t>
  </si>
  <si>
    <t>2J1KL2079700A</t>
  </si>
  <si>
    <t>VTS20</t>
  </si>
  <si>
    <t>PPE</t>
  </si>
  <si>
    <t>2J1KLEE35000T</t>
  </si>
  <si>
    <t>2J1KLEE35001T</t>
  </si>
  <si>
    <t>2J1KLEE35004T</t>
  </si>
  <si>
    <t>2J1KLEE35007F</t>
  </si>
  <si>
    <t>2J1KLEE35008F</t>
  </si>
  <si>
    <t>2J1KLEE35009E</t>
  </si>
  <si>
    <t>2J1KLEE35010E</t>
  </si>
  <si>
    <t>2J1KLEE35011C</t>
  </si>
  <si>
    <t>2J1KLEE35012C</t>
  </si>
  <si>
    <t>2J1KLAA12401M</t>
  </si>
  <si>
    <t>KW48_20,7245</t>
  </si>
  <si>
    <t>2J1KLAA12402M</t>
  </si>
  <si>
    <t>2J1KLGG00000R</t>
  </si>
  <si>
    <t>L0L+ES6/ES7+2W0</t>
  </si>
  <si>
    <t>L0L+ES6/ES7+2W9</t>
  </si>
  <si>
    <t>KW48_20,7041,7227</t>
  </si>
  <si>
    <t>KW48_20,7227</t>
  </si>
  <si>
    <t>9J0_970_050_B</t>
  </si>
  <si>
    <t>2J1KL0242800J</t>
  </si>
  <si>
    <t>PPE4,7078,7244</t>
  </si>
  <si>
    <t>7006,7078,7244</t>
  </si>
  <si>
    <t>KW48_20,7064,7244</t>
  </si>
  <si>
    <t>PPE,7244</t>
  </si>
  <si>
    <t>L0L+K8D+3FP</t>
  </si>
  <si>
    <t>9J1_970_970</t>
  </si>
  <si>
    <t>L0L+3V2/3V9/8T8</t>
  </si>
  <si>
    <t>K8X+L0L+7Y0+JX1//K8X+L0L+7Y0+JX0+7X5/9X0//K8X+L0L+7Y0+JX0+7X2+3V2/3V9/8T8//K8D+L0L+7Y0+JX1//K8D+L0L+7Y0+JX0+7X5/9X0//K8D+L0L+7Y0+JX0+7X2+3V2/3V9/8T8</t>
  </si>
  <si>
    <t>K8S+L0L+7Y0+JX1//K8S+L0L+7Y0+JX0+7X5/9X0//K8S+L0L+7Y0+JX0+7X2+3V2/3V9/8T8</t>
  </si>
  <si>
    <t>L0L+3V2/3V9+KA0/KA2+7X2//L0L+7X5/9X0//L0L+7X2+KA6//L0L+JX1+8T6/8T8+KA0/KA2+7X2</t>
  </si>
  <si>
    <t>L0L+8T6/8T8+KA0/KA2+7X2+JX0</t>
  </si>
  <si>
    <t>L0L+JX0+7X5/9X0//L0L+JX0+7X2+3V2/3V9/L0L+JX0+7X2+8T8+KA6</t>
  </si>
  <si>
    <t>9J1_970_428_E</t>
  </si>
  <si>
    <t>L0L+JX0+7X2+8T8+KA0/KA2</t>
  </si>
  <si>
    <t>LTGS.DACH</t>
  </si>
  <si>
    <t>2J1KLRR97000A</t>
  </si>
  <si>
    <t>PPE4,7078,7260</t>
  </si>
  <si>
    <t>2J1KLEE00000N</t>
  </si>
  <si>
    <t>9J1_970_007_B</t>
  </si>
  <si>
    <t>2J1KLBB00701A</t>
  </si>
  <si>
    <t>9J1_970_064_C</t>
  </si>
  <si>
    <t>2J1KLEE00701A</t>
  </si>
  <si>
    <t>L0L+GP0</t>
  </si>
  <si>
    <t>K8S+L0L+GP0</t>
  </si>
  <si>
    <t>2J1KLEE06401A</t>
  </si>
  <si>
    <t>K8X+L0L//K8D+L0L+GP0</t>
  </si>
  <si>
    <t>9J0_970_065_B</t>
  </si>
  <si>
    <t>2J1KLEE06501A</t>
  </si>
  <si>
    <t>9J1_970_350_AF</t>
  </si>
  <si>
    <t>9J1_970_350_AG</t>
  </si>
  <si>
    <t>9J1_970_350_AH</t>
  </si>
  <si>
    <t>9J1_970_350_AJ</t>
  </si>
  <si>
    <t>AF</t>
  </si>
  <si>
    <t>AG</t>
  </si>
  <si>
    <t>AH</t>
  </si>
  <si>
    <t>AJ</t>
  </si>
  <si>
    <t>2J1KLEE35013A</t>
  </si>
  <si>
    <t>2J1KLEE35014A</t>
  </si>
  <si>
    <t>9J1_970_501_F</t>
  </si>
  <si>
    <t>9J1_970_501_G</t>
  </si>
  <si>
    <t>2J1KLNN50104A</t>
  </si>
  <si>
    <t>2J1KLNN50105A</t>
  </si>
  <si>
    <t>2J1KL0150101A</t>
  </si>
  <si>
    <t>9J1_970_559_D</t>
  </si>
  <si>
    <t>9J1_970_708_C</t>
  </si>
  <si>
    <t>9J1_970_708_D</t>
  </si>
  <si>
    <t>L0L+1X2+7G0/7G9/7I2+GP0</t>
  </si>
  <si>
    <t>L0L+1X1+7G0/7G9/7I2+GP0</t>
  </si>
  <si>
    <t>L0L+1X2+7I4+GP0</t>
  </si>
  <si>
    <t>L0L+1X1+7I4+GP0</t>
  </si>
  <si>
    <t>L0L+1BK+GP0</t>
  </si>
  <si>
    <t>L0L+1BH+GP0</t>
  </si>
  <si>
    <t>L0L+0N5+GP0</t>
  </si>
  <si>
    <t>2J1KLCC00001A</t>
  </si>
  <si>
    <t>KW48_20,7064,7266</t>
  </si>
  <si>
    <t>9J1_970_318</t>
  </si>
  <si>
    <t>LTGS.MAUTSYSTEM</t>
  </si>
  <si>
    <t>L0L+9B1</t>
  </si>
  <si>
    <t>2J1KLRR06401D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</si>
</sst>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ndale Mono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color indexed="8"/>
      <name val="Calibri"/>
      <family val="2"/>
    </font>
    <font>
      <b/>
      <strike/>
      <sz val="10"/>
      <color rgb="FFFF0000"/>
      <name val="Arial"/>
      <family val="2"/>
      <charset val="238"/>
    </font>
    <font>
      <b/>
      <strike/>
      <sz val="11"/>
      <color rgb="FFFF0000"/>
      <name val="Calibri"/>
      <family val="2"/>
      <charset val="238"/>
      <scheme val="minor"/>
    </font>
    <font>
      <strike/>
      <sz val="8"/>
      <color rgb="FFFF0000"/>
      <name val="Arial"/>
      <family val="2"/>
    </font>
    <font>
      <strike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charset val="238"/>
      <scheme val="minor"/>
    </font>
    <font>
      <sz val="10"/>
      <name val="Helv"/>
    </font>
    <font>
      <strike/>
      <sz val="10"/>
      <color rgb="FFFF0000"/>
      <name val="Arial"/>
      <family val="2"/>
    </font>
    <font>
      <b/>
      <sz val="10"/>
      <color rgb="FF0000FF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sz val="8"/>
      <color rgb="FF0000FF"/>
      <name val="Arial"/>
      <family val="2"/>
    </font>
    <font>
      <sz val="11"/>
      <color rgb="FF0000FF"/>
      <name val="Calibri"/>
      <family val="2"/>
      <scheme val="minor"/>
    </font>
    <font>
      <strike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0000FF"/>
      <name val="Arial"/>
      <family val="2"/>
    </font>
    <font>
      <b/>
      <sz val="10"/>
      <color theme="1"/>
      <name val="Arial"/>
      <family val="2"/>
      <charset val="238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FF"/>
      <name val="Calibri"/>
      <family val="2"/>
      <scheme val="minor"/>
    </font>
    <font>
      <strike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238"/>
    </font>
    <font>
      <sz val="10"/>
      <name val="Arial CE"/>
    </font>
    <font>
      <sz val="10"/>
      <color theme="1"/>
      <name val="Arial CE"/>
      <family val="2"/>
      <charset val="238"/>
    </font>
    <font>
      <sz val="11"/>
      <color rgb="FF9C0006"/>
      <name val="Calibri"/>
      <family val="2"/>
      <scheme val="minor"/>
    </font>
    <font>
      <sz val="10"/>
      <name val="MS Sans Serif"/>
      <family val="2"/>
    </font>
    <font>
      <sz val="10"/>
      <name val="Arial CE"/>
      <charset val="238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B2B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0" fontId="9" fillId="0" borderId="0"/>
    <xf numFmtId="0" fontId="17" fillId="0" borderId="0"/>
    <xf numFmtId="0" fontId="39" fillId="2" borderId="0" applyNumberFormat="0" applyBorder="0" applyAlignment="0" applyProtection="0"/>
    <xf numFmtId="0" fontId="40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8" fillId="0" borderId="0"/>
    <xf numFmtId="0" fontId="41" fillId="0" borderId="0"/>
    <xf numFmtId="0" fontId="42" fillId="0" borderId="0"/>
    <xf numFmtId="0" fontId="41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3" borderId="0" applyNumberFormat="0" applyBorder="0" applyAlignment="0" applyProtection="0"/>
    <xf numFmtId="0" fontId="8" fillId="0" borderId="0"/>
    <xf numFmtId="0" fontId="9" fillId="0" borderId="0"/>
    <xf numFmtId="0" fontId="9" fillId="0" borderId="0"/>
    <xf numFmtId="0" fontId="9" fillId="0" borderId="0"/>
    <xf numFmtId="0" fontId="45" fillId="0" borderId="0"/>
    <xf numFmtId="0" fontId="9" fillId="0" borderId="0"/>
    <xf numFmtId="0" fontId="9" fillId="0" borderId="0"/>
    <xf numFmtId="0" fontId="9" fillId="0" borderId="0"/>
    <xf numFmtId="0" fontId="28" fillId="0" borderId="0"/>
    <xf numFmtId="0" fontId="46" fillId="0" borderId="0"/>
    <xf numFmtId="0" fontId="8" fillId="0" borderId="0"/>
    <xf numFmtId="0" fontId="9" fillId="0" borderId="0"/>
    <xf numFmtId="0" fontId="41" fillId="0" borderId="0"/>
    <xf numFmtId="0" fontId="9" fillId="0" borderId="0"/>
    <xf numFmtId="0" fontId="8" fillId="0" borderId="0"/>
    <xf numFmtId="0" fontId="8" fillId="0" borderId="0"/>
    <xf numFmtId="0" fontId="17" fillId="0" borderId="0"/>
  </cellStyleXfs>
  <cellXfs count="250">
    <xf numFmtId="0" fontId="0" fillId="0" borderId="0" xfId="0"/>
    <xf numFmtId="49" fontId="5" fillId="4" borderId="1" xfId="2" applyNumberFormat="1" applyFont="1" applyFill="1" applyBorder="1" applyAlignment="1">
      <alignment horizontal="center" vertical="center"/>
    </xf>
    <xf numFmtId="49" fontId="5" fillId="4" borderId="1" xfId="2" applyNumberFormat="1" applyFont="1" applyFill="1" applyBorder="1" applyAlignment="1">
      <alignment vertical="center"/>
    </xf>
    <xf numFmtId="49" fontId="5" fillId="4" borderId="1" xfId="2" applyNumberFormat="1" applyFont="1" applyFill="1" applyBorder="1" applyAlignment="1">
      <alignment horizontal="center" vertical="center" wrapText="1"/>
    </xf>
    <xf numFmtId="164" fontId="5" fillId="4" borderId="1" xfId="2" applyNumberFormat="1" applyFont="1" applyFill="1" applyBorder="1" applyAlignment="1">
      <alignment horizontal="center" vertical="center" textRotation="90" wrapText="1"/>
    </xf>
    <xf numFmtId="49" fontId="6" fillId="4" borderId="1" xfId="2" applyNumberFormat="1" applyFont="1" applyFill="1" applyBorder="1" applyAlignment="1">
      <alignment horizontal="center" vertical="center" textRotation="90" wrapText="1"/>
    </xf>
    <xf numFmtId="49" fontId="6" fillId="4" borderId="1" xfId="2" applyNumberFormat="1" applyFont="1" applyFill="1" applyBorder="1" applyAlignment="1">
      <alignment horizontal="center" vertical="center" wrapText="1"/>
    </xf>
    <xf numFmtId="165" fontId="7" fillId="4" borderId="1" xfId="2" applyNumberFormat="1" applyFont="1" applyFill="1" applyBorder="1" applyAlignment="1">
      <alignment horizontal="center" vertical="center" wrapText="1"/>
    </xf>
    <xf numFmtId="165" fontId="5" fillId="4" borderId="1" xfId="2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left" vertical="center" wrapText="1"/>
    </xf>
    <xf numFmtId="49" fontId="6" fillId="0" borderId="1" xfId="3" applyNumberFormat="1" applyFont="1" applyFill="1" applyBorder="1" applyAlignment="1">
      <alignment horizontal="left" vertical="center" textRotation="90" wrapText="1"/>
    </xf>
    <xf numFmtId="49" fontId="6" fillId="0" borderId="1" xfId="3" applyNumberFormat="1" applyFont="1" applyFill="1" applyBorder="1" applyAlignment="1">
      <alignment horizontal="center" vertical="center" textRotation="90" wrapText="1"/>
    </xf>
    <xf numFmtId="9" fontId="6" fillId="0" borderId="1" xfId="1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/>
    </xf>
    <xf numFmtId="49" fontId="5" fillId="0" borderId="0" xfId="2" applyNumberFormat="1" applyFont="1" applyFill="1" applyBorder="1" applyAlignment="1">
      <alignment horizontal="center" vertical="center"/>
    </xf>
    <xf numFmtId="49" fontId="5" fillId="0" borderId="0" xfId="2" applyNumberFormat="1" applyFont="1" applyFill="1" applyBorder="1" applyAlignment="1">
      <alignment vertical="center"/>
    </xf>
    <xf numFmtId="49" fontId="5" fillId="0" borderId="0" xfId="2" applyNumberFormat="1" applyFont="1" applyFill="1" applyBorder="1" applyAlignment="1">
      <alignment horizontal="center" vertical="center" wrapText="1"/>
    </xf>
    <xf numFmtId="164" fontId="5" fillId="0" borderId="0" xfId="2" applyNumberFormat="1" applyFont="1" applyFill="1" applyBorder="1" applyAlignment="1">
      <alignment horizontal="center" vertical="center" textRotation="90" wrapText="1"/>
    </xf>
    <xf numFmtId="49" fontId="6" fillId="0" borderId="0" xfId="2" applyNumberFormat="1" applyFont="1" applyFill="1" applyBorder="1" applyAlignment="1">
      <alignment horizontal="center" vertical="center" textRotation="90" wrapText="1"/>
    </xf>
    <xf numFmtId="49" fontId="6" fillId="0" borderId="0" xfId="2" applyNumberFormat="1" applyFont="1" applyFill="1" applyBorder="1" applyAlignment="1">
      <alignment horizontal="center" vertical="center" wrapText="1"/>
    </xf>
    <xf numFmtId="165" fontId="7" fillId="0" borderId="0" xfId="2" applyNumberFormat="1" applyFont="1" applyFill="1" applyBorder="1" applyAlignment="1">
      <alignment horizontal="center" vertical="center" wrapText="1"/>
    </xf>
    <xf numFmtId="165" fontId="5" fillId="0" borderId="0" xfId="2" applyNumberFormat="1" applyFont="1" applyFill="1" applyBorder="1" applyAlignment="1">
      <alignment horizontal="center" vertical="center" wrapText="1"/>
    </xf>
    <xf numFmtId="49" fontId="6" fillId="0" borderId="0" xfId="3" applyNumberFormat="1" applyFont="1" applyFill="1" applyBorder="1" applyAlignment="1">
      <alignment horizontal="center" vertical="center" wrapText="1"/>
    </xf>
    <xf numFmtId="49" fontId="6" fillId="0" borderId="0" xfId="3" applyNumberFormat="1" applyFont="1" applyFill="1" applyBorder="1" applyAlignment="1">
      <alignment horizontal="left" vertical="center" wrapText="1"/>
    </xf>
    <xf numFmtId="49" fontId="6" fillId="0" borderId="0" xfId="3" applyNumberFormat="1" applyFont="1" applyFill="1" applyBorder="1" applyAlignment="1">
      <alignment horizontal="left" vertical="center" textRotation="90" wrapText="1"/>
    </xf>
    <xf numFmtId="9" fontId="6" fillId="0" borderId="0" xfId="1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vertical="center"/>
    </xf>
    <xf numFmtId="49" fontId="5" fillId="0" borderId="0" xfId="2" applyNumberFormat="1" applyFont="1" applyFill="1" applyBorder="1" applyAlignment="1">
      <alignment vertical="top"/>
    </xf>
    <xf numFmtId="49" fontId="5" fillId="0" borderId="0" xfId="2" applyNumberFormat="1" applyFont="1" applyFill="1" applyBorder="1" applyAlignment="1">
      <alignment horizontal="center" vertical="top"/>
    </xf>
    <xf numFmtId="164" fontId="5" fillId="0" borderId="0" xfId="2" applyNumberFormat="1" applyFont="1" applyFill="1" applyBorder="1" applyAlignment="1">
      <alignment horizontal="right" vertical="top"/>
    </xf>
    <xf numFmtId="164" fontId="5" fillId="0" borderId="0" xfId="2" applyNumberFormat="1" applyFont="1" applyFill="1" applyBorder="1" applyAlignment="1">
      <alignment horizontal="center" vertical="top"/>
    </xf>
    <xf numFmtId="49" fontId="6" fillId="0" borderId="0" xfId="2" applyNumberFormat="1" applyFont="1" applyFill="1" applyBorder="1" applyAlignment="1">
      <alignment horizontal="center" vertical="top"/>
    </xf>
    <xf numFmtId="49" fontId="6" fillId="0" borderId="0" xfId="2" quotePrefix="1" applyNumberFormat="1" applyFont="1" applyFill="1" applyBorder="1" applyAlignment="1">
      <alignment horizontal="center" vertical="top"/>
    </xf>
    <xf numFmtId="1" fontId="6" fillId="0" borderId="0" xfId="2" applyNumberFormat="1" applyFont="1" applyFill="1" applyBorder="1" applyAlignment="1">
      <alignment horizontal="center"/>
    </xf>
    <xf numFmtId="1" fontId="6" fillId="0" borderId="0" xfId="2" applyNumberFormat="1" applyFont="1" applyFill="1" applyBorder="1" applyAlignment="1">
      <alignment horizontal="center" vertical="center"/>
    </xf>
    <xf numFmtId="49" fontId="6" fillId="0" borderId="0" xfId="3" applyNumberFormat="1" applyFont="1" applyFill="1" applyBorder="1" applyAlignment="1">
      <alignment horizontal="center" vertical="top" wrapText="1"/>
    </xf>
    <xf numFmtId="0" fontId="6" fillId="0" borderId="0" xfId="4" applyFont="1" applyFill="1" applyBorder="1" applyAlignment="1">
      <alignment horizontal="center"/>
    </xf>
    <xf numFmtId="165" fontId="10" fillId="0" borderId="0" xfId="4" applyNumberFormat="1" applyFont="1" applyFill="1" applyBorder="1" applyAlignment="1">
      <alignment horizontal="center"/>
    </xf>
    <xf numFmtId="0" fontId="6" fillId="0" borderId="0" xfId="4" applyFont="1" applyFill="1" applyBorder="1" applyAlignment="1">
      <alignment horizontal="left"/>
    </xf>
    <xf numFmtId="0" fontId="11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13" fillId="0" borderId="0" xfId="0" applyFont="1" applyFill="1"/>
    <xf numFmtId="0" fontId="14" fillId="0" borderId="0" xfId="4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/>
    <xf numFmtId="0" fontId="14" fillId="4" borderId="0" xfId="4" applyFont="1" applyFill="1" applyAlignment="1">
      <alignment horizontal="center"/>
    </xf>
    <xf numFmtId="0" fontId="16" fillId="0" borderId="0" xfId="0" applyFont="1" applyFill="1"/>
    <xf numFmtId="0" fontId="15" fillId="0" borderId="0" xfId="0" applyFont="1" applyFill="1" applyAlignment="1">
      <alignment horizontal="center" vertical="center"/>
    </xf>
    <xf numFmtId="0" fontId="14" fillId="4" borderId="0" xfId="4" applyFont="1" applyFill="1"/>
    <xf numFmtId="0" fontId="14" fillId="4" borderId="0" xfId="3" applyNumberFormat="1" applyFont="1" applyFill="1" applyAlignment="1"/>
    <xf numFmtId="10" fontId="15" fillId="0" borderId="2" xfId="0" applyNumberFormat="1" applyFont="1" applyFill="1" applyBorder="1" applyAlignment="1">
      <alignment vertical="center"/>
    </xf>
    <xf numFmtId="0" fontId="18" fillId="0" borderId="0" xfId="5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 wrapText="1"/>
    </xf>
    <xf numFmtId="0" fontId="15" fillId="5" borderId="0" xfId="0" applyFont="1" applyFill="1"/>
    <xf numFmtId="0" fontId="15" fillId="0" borderId="0" xfId="0" applyFont="1"/>
    <xf numFmtId="0" fontId="15" fillId="5" borderId="0" xfId="0" applyFont="1" applyFill="1" applyAlignment="1">
      <alignment horizontal="center"/>
    </xf>
    <xf numFmtId="0" fontId="19" fillId="0" borderId="0" xfId="0" applyFont="1" applyFill="1" applyBorder="1"/>
    <xf numFmtId="0" fontId="20" fillId="0" borderId="0" xfId="0" applyFont="1" applyFill="1"/>
    <xf numFmtId="0" fontId="21" fillId="0" borderId="0" xfId="4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0" fontId="21" fillId="4" borderId="0" xfId="4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4" fillId="0" borderId="0" xfId="0" applyFont="1" applyFill="1"/>
    <xf numFmtId="0" fontId="22" fillId="0" borderId="0" xfId="0" applyFont="1" applyFill="1" applyAlignment="1">
      <alignment horizontal="center" vertical="center"/>
    </xf>
    <xf numFmtId="0" fontId="21" fillId="4" borderId="0" xfId="4" applyFont="1" applyFill="1"/>
    <xf numFmtId="0" fontId="21" fillId="4" borderId="0" xfId="3" applyNumberFormat="1" applyFont="1" applyFill="1" applyAlignment="1"/>
    <xf numFmtId="10" fontId="22" fillId="0" borderId="2" xfId="0" applyNumberFormat="1" applyFont="1" applyFill="1" applyBorder="1" applyAlignment="1">
      <alignment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 vertical="center" wrapText="1"/>
    </xf>
    <xf numFmtId="0" fontId="22" fillId="5" borderId="0" xfId="0" applyFont="1" applyFill="1"/>
    <xf numFmtId="0" fontId="22" fillId="0" borderId="0" xfId="0" applyFont="1"/>
    <xf numFmtId="0" fontId="26" fillId="0" borderId="0" xfId="0" applyFont="1" applyFill="1" applyBorder="1"/>
    <xf numFmtId="0" fontId="3" fillId="0" borderId="0" xfId="0" applyFont="1" applyFill="1"/>
    <xf numFmtId="0" fontId="27" fillId="0" borderId="0" xfId="4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27" fillId="4" borderId="0" xfId="4" applyFont="1" applyFill="1" applyAlignment="1">
      <alignment horizontal="center"/>
    </xf>
    <xf numFmtId="0" fontId="2" fillId="0" borderId="0" xfId="0" applyFont="1" applyFill="1"/>
    <xf numFmtId="1" fontId="28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27" fillId="4" borderId="0" xfId="4" applyFont="1" applyFill="1"/>
    <xf numFmtId="0" fontId="27" fillId="0" borderId="0" xfId="3" applyNumberFormat="1" applyFont="1" applyFill="1" applyAlignment="1"/>
    <xf numFmtId="10" fontId="0" fillId="0" borderId="3" xfId="0" applyNumberFormat="1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24" fillId="5" borderId="0" xfId="0" applyFont="1" applyFill="1"/>
    <xf numFmtId="0" fontId="29" fillId="0" borderId="0" xfId="0" applyFont="1" applyFill="1" applyBorder="1"/>
    <xf numFmtId="0" fontId="30" fillId="0" borderId="0" xfId="0" applyFont="1" applyFill="1"/>
    <xf numFmtId="0" fontId="6" fillId="0" borderId="0" xfId="4" applyFont="1" applyFill="1" applyAlignment="1">
      <alignment horizontal="center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/>
    <xf numFmtId="0" fontId="6" fillId="4" borderId="0" xfId="4" applyFont="1" applyFill="1" applyAlignment="1">
      <alignment horizontal="center"/>
    </xf>
    <xf numFmtId="0" fontId="32" fillId="0" borderId="0" xfId="0" applyFont="1" applyFill="1"/>
    <xf numFmtId="0" fontId="31" fillId="0" borderId="0" xfId="0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 vertical="center"/>
    </xf>
    <xf numFmtId="0" fontId="6" fillId="4" borderId="0" xfId="4" applyFont="1" applyFill="1"/>
    <xf numFmtId="0" fontId="6" fillId="0" borderId="0" xfId="3" applyNumberFormat="1" applyFont="1" applyFill="1" applyAlignment="1"/>
    <xf numFmtId="10" fontId="31" fillId="0" borderId="3" xfId="0" applyNumberFormat="1" applyFont="1" applyFill="1" applyBorder="1" applyAlignment="1">
      <alignment vertical="center"/>
    </xf>
    <xf numFmtId="0" fontId="31" fillId="0" borderId="0" xfId="0" applyFont="1" applyFill="1" applyBorder="1"/>
    <xf numFmtId="0" fontId="32" fillId="0" borderId="0" xfId="0" applyFont="1" applyFill="1" applyBorder="1" applyAlignment="1">
      <alignment horizontal="left" vertical="center" wrapText="1"/>
    </xf>
    <xf numFmtId="0" fontId="31" fillId="0" borderId="0" xfId="0" applyFont="1"/>
    <xf numFmtId="0" fontId="6" fillId="4" borderId="0" xfId="3" applyNumberFormat="1" applyFont="1" applyFill="1" applyAlignment="1"/>
    <xf numFmtId="0" fontId="32" fillId="5" borderId="0" xfId="0" applyFont="1" applyFill="1" applyBorder="1" applyAlignment="1">
      <alignment horizontal="left" vertical="center" wrapText="1"/>
    </xf>
    <xf numFmtId="0" fontId="33" fillId="0" borderId="0" xfId="0" applyFont="1" applyFill="1"/>
    <xf numFmtId="0" fontId="26" fillId="6" borderId="0" xfId="0" applyFont="1" applyFill="1" applyBorder="1"/>
    <xf numFmtId="0" fontId="3" fillId="6" borderId="0" xfId="0" applyFont="1" applyFill="1"/>
    <xf numFmtId="0" fontId="27" fillId="6" borderId="0" xfId="4" applyFont="1" applyFill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6" borderId="0" xfId="0" applyFont="1" applyFill="1"/>
    <xf numFmtId="0" fontId="27" fillId="6" borderId="0" xfId="4" applyFont="1" applyFill="1" applyAlignment="1">
      <alignment horizontal="center"/>
    </xf>
    <xf numFmtId="0" fontId="22" fillId="6" borderId="0" xfId="0" applyFont="1" applyFill="1" applyBorder="1" applyAlignment="1">
      <alignment horizontal="center"/>
    </xf>
    <xf numFmtId="1" fontId="28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 vertical="center"/>
    </xf>
    <xf numFmtId="0" fontId="27" fillId="6" borderId="0" xfId="3" applyNumberFormat="1" applyFont="1" applyFill="1" applyAlignment="1"/>
    <xf numFmtId="10" fontId="0" fillId="6" borderId="3" xfId="0" applyNumberFormat="1" applyFont="1" applyFill="1" applyBorder="1" applyAlignment="1">
      <alignment vertical="center"/>
    </xf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left" vertical="center" wrapText="1"/>
    </xf>
    <xf numFmtId="0" fontId="19" fillId="6" borderId="0" xfId="0" applyFont="1" applyFill="1" applyBorder="1"/>
    <xf numFmtId="0" fontId="20" fillId="6" borderId="0" xfId="0" applyFont="1" applyFill="1"/>
    <xf numFmtId="0" fontId="21" fillId="6" borderId="0" xfId="4" applyFont="1" applyFill="1" applyAlignment="1">
      <alignment horizontal="center" vertical="center"/>
    </xf>
    <xf numFmtId="0" fontId="22" fillId="6" borderId="0" xfId="0" applyFont="1" applyFill="1" applyAlignment="1">
      <alignment horizontal="center"/>
    </xf>
    <xf numFmtId="0" fontId="22" fillId="6" borderId="0" xfId="0" applyFont="1" applyFill="1"/>
    <xf numFmtId="0" fontId="21" fillId="6" borderId="0" xfId="4" applyFont="1" applyFill="1" applyAlignment="1">
      <alignment horizontal="center"/>
    </xf>
    <xf numFmtId="0" fontId="21" fillId="5" borderId="0" xfId="4" applyFont="1" applyFill="1" applyAlignment="1">
      <alignment horizontal="center"/>
    </xf>
    <xf numFmtId="1" fontId="25" fillId="6" borderId="0" xfId="0" applyNumberFormat="1" applyFont="1" applyFill="1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21" fillId="6" borderId="0" xfId="3" applyNumberFormat="1" applyFont="1" applyFill="1" applyAlignment="1"/>
    <xf numFmtId="10" fontId="22" fillId="6" borderId="3" xfId="0" applyNumberFormat="1" applyFont="1" applyFill="1" applyBorder="1" applyAlignment="1">
      <alignment vertical="center"/>
    </xf>
    <xf numFmtId="0" fontId="22" fillId="6" borderId="0" xfId="0" applyFont="1" applyFill="1" applyBorder="1"/>
    <xf numFmtId="0" fontId="24" fillId="6" borderId="0" xfId="0" applyFont="1" applyFill="1" applyBorder="1" applyAlignment="1">
      <alignment horizontal="left" vertical="center" wrapText="1"/>
    </xf>
    <xf numFmtId="0" fontId="26" fillId="7" borderId="0" xfId="0" applyFont="1" applyFill="1" applyBorder="1"/>
    <xf numFmtId="0" fontId="3" fillId="7" borderId="0" xfId="0" applyFont="1" applyFill="1"/>
    <xf numFmtId="0" fontId="27" fillId="7" borderId="0" xfId="4" applyFont="1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2" fillId="7" borderId="0" xfId="0" applyFont="1" applyFill="1"/>
    <xf numFmtId="0" fontId="27" fillId="7" borderId="0" xfId="4" applyFont="1" applyFill="1" applyAlignment="1">
      <alignment horizontal="center"/>
    </xf>
    <xf numFmtId="0" fontId="0" fillId="7" borderId="0" xfId="0" applyFont="1" applyFill="1"/>
    <xf numFmtId="0" fontId="0" fillId="7" borderId="0" xfId="0" applyFont="1" applyFill="1" applyBorder="1" applyAlignment="1">
      <alignment horizontal="center"/>
    </xf>
    <xf numFmtId="1" fontId="28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27" fillId="7" borderId="0" xfId="3" applyNumberFormat="1" applyFont="1" applyFill="1" applyAlignment="1"/>
    <xf numFmtId="10" fontId="0" fillId="7" borderId="3" xfId="0" applyNumberFormat="1" applyFont="1" applyFill="1" applyBorder="1" applyAlignment="1">
      <alignment vertical="center"/>
    </xf>
    <xf numFmtId="0" fontId="0" fillId="7" borderId="0" xfId="0" applyFont="1" applyFill="1" applyBorder="1"/>
    <xf numFmtId="0" fontId="2" fillId="7" borderId="0" xfId="0" applyFont="1" applyFill="1" applyBorder="1" applyAlignment="1">
      <alignment horizontal="left" vertical="center" wrapText="1"/>
    </xf>
    <xf numFmtId="0" fontId="31" fillId="5" borderId="0" xfId="0" applyFont="1" applyFill="1"/>
    <xf numFmtId="0" fontId="12" fillId="7" borderId="0" xfId="0" applyFont="1" applyFill="1" applyBorder="1"/>
    <xf numFmtId="0" fontId="13" fillId="7" borderId="0" xfId="0" applyFont="1" applyFill="1"/>
    <xf numFmtId="0" fontId="14" fillId="7" borderId="0" xfId="4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4" fillId="7" borderId="0" xfId="4" applyFont="1" applyFill="1" applyAlignment="1">
      <alignment horizontal="center"/>
    </xf>
    <xf numFmtId="0" fontId="16" fillId="7" borderId="0" xfId="0" applyFont="1" applyFill="1"/>
    <xf numFmtId="0" fontId="15" fillId="7" borderId="0" xfId="0" applyFont="1" applyFill="1" applyBorder="1" applyAlignment="1">
      <alignment horizontal="center"/>
    </xf>
    <xf numFmtId="1" fontId="18" fillId="7" borderId="0" xfId="0" applyNumberFormat="1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14" fillId="7" borderId="0" xfId="3" applyNumberFormat="1" applyFont="1" applyFill="1" applyAlignment="1"/>
    <xf numFmtId="10" fontId="15" fillId="7" borderId="3" xfId="0" applyNumberFormat="1" applyFont="1" applyFill="1" applyBorder="1" applyAlignment="1">
      <alignment vertical="center"/>
    </xf>
    <xf numFmtId="0" fontId="15" fillId="7" borderId="0" xfId="0" applyFont="1" applyFill="1" applyBorder="1"/>
    <xf numFmtId="0" fontId="16" fillId="7" borderId="0" xfId="0" applyFont="1" applyFill="1" applyBorder="1" applyAlignment="1">
      <alignment horizontal="left" vertical="center" wrapText="1"/>
    </xf>
    <xf numFmtId="0" fontId="19" fillId="7" borderId="0" xfId="0" applyFont="1" applyFill="1" applyBorder="1"/>
    <xf numFmtId="0" fontId="20" fillId="7" borderId="0" xfId="0" applyFont="1" applyFill="1"/>
    <xf numFmtId="0" fontId="21" fillId="7" borderId="0" xfId="4" applyFont="1" applyFill="1" applyAlignment="1">
      <alignment horizontal="center" vertical="center"/>
    </xf>
    <xf numFmtId="0" fontId="22" fillId="7" borderId="0" xfId="0" applyFont="1" applyFill="1" applyAlignment="1">
      <alignment horizontal="center"/>
    </xf>
    <xf numFmtId="0" fontId="22" fillId="7" borderId="0" xfId="0" applyFont="1" applyFill="1"/>
    <xf numFmtId="0" fontId="21" fillId="7" borderId="0" xfId="4" applyFont="1" applyFill="1" applyAlignment="1">
      <alignment horizontal="center"/>
    </xf>
    <xf numFmtId="0" fontId="24" fillId="7" borderId="0" xfId="0" applyFont="1" applyFill="1"/>
    <xf numFmtId="0" fontId="22" fillId="7" borderId="0" xfId="0" applyFont="1" applyFill="1" applyBorder="1" applyAlignment="1">
      <alignment horizontal="center"/>
    </xf>
    <xf numFmtId="1" fontId="25" fillId="7" borderId="0" xfId="0" applyNumberFormat="1" applyFont="1" applyFill="1" applyAlignment="1">
      <alignment horizontal="center"/>
    </xf>
    <xf numFmtId="0" fontId="22" fillId="7" borderId="0" xfId="0" applyFont="1" applyFill="1" applyAlignment="1">
      <alignment horizontal="center" vertical="center"/>
    </xf>
    <xf numFmtId="0" fontId="21" fillId="7" borderId="0" xfId="3" applyNumberFormat="1" applyFont="1" applyFill="1" applyAlignment="1"/>
    <xf numFmtId="10" fontId="22" fillId="7" borderId="3" xfId="0" applyNumberFormat="1" applyFont="1" applyFill="1" applyBorder="1" applyAlignment="1">
      <alignment vertical="center"/>
    </xf>
    <xf numFmtId="0" fontId="22" fillId="7" borderId="0" xfId="0" applyFont="1" applyFill="1" applyBorder="1"/>
    <xf numFmtId="0" fontId="24" fillId="7" borderId="0" xfId="0" applyFont="1" applyFill="1" applyBorder="1" applyAlignment="1">
      <alignment horizontal="left" vertical="center" wrapText="1"/>
    </xf>
    <xf numFmtId="0" fontId="12" fillId="6" borderId="0" xfId="0" applyFont="1" applyFill="1" applyBorder="1"/>
    <xf numFmtId="0" fontId="13" fillId="6" borderId="0" xfId="0" applyFont="1" applyFill="1"/>
    <xf numFmtId="0" fontId="14" fillId="6" borderId="0" xfId="4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5" fillId="6" borderId="0" xfId="0" applyFont="1" applyFill="1"/>
    <xf numFmtId="0" fontId="14" fillId="6" borderId="0" xfId="4" applyFont="1" applyFill="1" applyAlignment="1">
      <alignment horizontal="center"/>
    </xf>
    <xf numFmtId="0" fontId="16" fillId="6" borderId="0" xfId="0" applyFont="1" applyFill="1"/>
    <xf numFmtId="0" fontId="15" fillId="6" borderId="0" xfId="0" applyFont="1" applyFill="1" applyBorder="1" applyAlignment="1">
      <alignment horizontal="center"/>
    </xf>
    <xf numFmtId="1" fontId="18" fillId="6" borderId="0" xfId="0" applyNumberFormat="1" applyFont="1" applyFill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4" fillId="6" borderId="0" xfId="3" applyNumberFormat="1" applyFont="1" applyFill="1" applyAlignment="1"/>
    <xf numFmtId="10" fontId="15" fillId="6" borderId="3" xfId="0" applyNumberFormat="1" applyFont="1" applyFill="1" applyBorder="1" applyAlignment="1">
      <alignment vertical="center"/>
    </xf>
    <xf numFmtId="0" fontId="15" fillId="6" borderId="0" xfId="0" applyFont="1" applyFill="1" applyBorder="1"/>
    <xf numFmtId="0" fontId="16" fillId="6" borderId="0" xfId="0" applyFont="1" applyFill="1" applyBorder="1" applyAlignment="1">
      <alignment horizontal="left" vertical="center" wrapText="1"/>
    </xf>
    <xf numFmtId="0" fontId="24" fillId="6" borderId="0" xfId="0" applyFont="1" applyFill="1"/>
    <xf numFmtId="0" fontId="16" fillId="5" borderId="0" xfId="0" applyFont="1" applyFill="1"/>
    <xf numFmtId="0" fontId="13" fillId="6" borderId="0" xfId="0" applyFont="1" applyFill="1" applyBorder="1" applyAlignment="1">
      <alignment horizontal="left" vertical="center" wrapText="1"/>
    </xf>
    <xf numFmtId="1" fontId="18" fillId="0" borderId="0" xfId="0" applyNumberFormat="1" applyFont="1" applyFill="1" applyAlignment="1">
      <alignment horizontal="center"/>
    </xf>
    <xf numFmtId="0" fontId="14" fillId="0" borderId="0" xfId="3" applyNumberFormat="1" applyFont="1" applyFill="1" applyAlignment="1"/>
    <xf numFmtId="10" fontId="15" fillId="0" borderId="3" xfId="0" applyNumberFormat="1" applyFont="1" applyFill="1" applyBorder="1" applyAlignment="1">
      <alignment vertical="center"/>
    </xf>
    <xf numFmtId="0" fontId="15" fillId="0" borderId="0" xfId="0" applyFont="1" applyFill="1" applyBorder="1"/>
    <xf numFmtId="1" fontId="25" fillId="0" borderId="0" xfId="0" applyNumberFormat="1" applyFont="1" applyFill="1" applyAlignment="1">
      <alignment horizontal="center"/>
    </xf>
    <xf numFmtId="0" fontId="21" fillId="0" borderId="0" xfId="3" applyNumberFormat="1" applyFont="1" applyFill="1" applyAlignment="1"/>
    <xf numFmtId="10" fontId="22" fillId="0" borderId="3" xfId="0" applyNumberFormat="1" applyFont="1" applyFill="1" applyBorder="1" applyAlignment="1">
      <alignment vertical="center"/>
    </xf>
    <xf numFmtId="0" fontId="22" fillId="0" borderId="0" xfId="0" applyFont="1" applyFill="1" applyBorder="1"/>
    <xf numFmtId="0" fontId="24" fillId="5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27" fillId="4" borderId="0" xfId="3" applyNumberFormat="1" applyFont="1" applyFill="1" applyAlignment="1"/>
    <xf numFmtId="0" fontId="28" fillId="0" borderId="0" xfId="5" applyFont="1" applyFill="1" applyBorder="1" applyAlignment="1">
      <alignment horizontal="left" vertical="center"/>
    </xf>
    <xf numFmtId="0" fontId="24" fillId="0" borderId="0" xfId="0" applyFont="1" applyFill="1" applyAlignment="1">
      <alignment horizontal="center"/>
    </xf>
    <xf numFmtId="0" fontId="2" fillId="6" borderId="0" xfId="0" applyFont="1" applyFill="1"/>
    <xf numFmtId="0" fontId="0" fillId="7" borderId="0" xfId="0" applyFont="1" applyFill="1" applyAlignment="1">
      <alignment wrapText="1"/>
    </xf>
    <xf numFmtId="0" fontId="33" fillId="7" borderId="0" xfId="0" applyFont="1" applyFill="1"/>
    <xf numFmtId="0" fontId="22" fillId="7" borderId="0" xfId="0" applyFont="1" applyFill="1" applyAlignment="1">
      <alignment wrapText="1"/>
    </xf>
    <xf numFmtId="0" fontId="34" fillId="7" borderId="0" xfId="0" applyFont="1" applyFill="1"/>
    <xf numFmtId="0" fontId="35" fillId="6" borderId="0" xfId="0" applyFont="1" applyFill="1"/>
    <xf numFmtId="0" fontId="35" fillId="0" borderId="0" xfId="0" applyFont="1" applyFill="1"/>
    <xf numFmtId="0" fontId="30" fillId="5" borderId="0" xfId="0" applyFont="1" applyFill="1"/>
    <xf numFmtId="0" fontId="36" fillId="7" borderId="0" xfId="0" applyFont="1" applyFill="1" applyBorder="1" applyAlignment="1">
      <alignment horizontal="left" vertical="center" wrapText="1"/>
    </xf>
    <xf numFmtId="0" fontId="36" fillId="6" borderId="0" xfId="0" applyFont="1" applyFill="1" applyBorder="1" applyAlignment="1">
      <alignment horizontal="left" vertical="center" wrapText="1"/>
    </xf>
    <xf numFmtId="0" fontId="37" fillId="6" borderId="0" xfId="0" applyFont="1" applyFill="1"/>
    <xf numFmtId="0" fontId="0" fillId="0" borderId="0" xfId="0" applyFont="1" applyAlignment="1">
      <alignment horizontal="center" vertical="center"/>
    </xf>
    <xf numFmtId="0" fontId="35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9" fillId="5" borderId="0" xfId="0" applyFont="1" applyFill="1" applyBorder="1"/>
    <xf numFmtId="0" fontId="20" fillId="5" borderId="0" xfId="0" applyFont="1" applyFill="1"/>
    <xf numFmtId="0" fontId="21" fillId="5" borderId="0" xfId="4" applyFont="1" applyFill="1" applyAlignment="1">
      <alignment horizontal="center" vertical="center"/>
    </xf>
    <xf numFmtId="1" fontId="25" fillId="5" borderId="0" xfId="0" applyNumberFormat="1" applyFont="1" applyFill="1" applyAlignment="1">
      <alignment horizontal="center"/>
    </xf>
    <xf numFmtId="0" fontId="22" fillId="5" borderId="0" xfId="0" applyFont="1" applyFill="1" applyAlignment="1">
      <alignment horizontal="center" vertical="center"/>
    </xf>
    <xf numFmtId="0" fontId="21" fillId="5" borderId="0" xfId="4" applyFont="1" applyFill="1"/>
    <xf numFmtId="0" fontId="21" fillId="5" borderId="0" xfId="3" applyNumberFormat="1" applyFont="1" applyFill="1" applyAlignment="1"/>
    <xf numFmtId="10" fontId="22" fillId="5" borderId="3" xfId="0" applyNumberFormat="1" applyFont="1" applyFill="1" applyBorder="1" applyAlignment="1">
      <alignment vertical="center"/>
    </xf>
    <xf numFmtId="0" fontId="22" fillId="5" borderId="0" xfId="0" applyFont="1" applyFill="1" applyBorder="1"/>
    <xf numFmtId="0" fontId="22" fillId="5" borderId="0" xfId="0" applyFont="1" applyFill="1" applyBorder="1" applyAlignment="1">
      <alignment horizontal="center"/>
    </xf>
    <xf numFmtId="0" fontId="14" fillId="5" borderId="0" xfId="4" applyFont="1" applyFill="1"/>
    <xf numFmtId="0" fontId="16" fillId="5" borderId="0" xfId="0" applyFont="1" applyFill="1" applyBorder="1" applyAlignment="1">
      <alignment horizontal="left" vertical="center" wrapText="1"/>
    </xf>
    <xf numFmtId="0" fontId="22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0" borderId="0" xfId="0" applyFont="1" applyFill="1"/>
    <xf numFmtId="0" fontId="23" fillId="0" borderId="0" xfId="0" applyFont="1" applyFill="1"/>
    <xf numFmtId="0" fontId="3" fillId="0" borderId="0" xfId="0" applyFont="1"/>
  </cellXfs>
  <cellStyles count="42">
    <cellStyle name="Gut 2" xfId="6"/>
    <cellStyle name="Hyperlink 3" xfId="7"/>
    <cellStyle name="Normal" xfId="0" builtinId="0"/>
    <cellStyle name="Normal 2 2" xfId="8"/>
    <cellStyle name="Normálna 2" xfId="9"/>
    <cellStyle name="Normálna 2 2" xfId="10"/>
    <cellStyle name="Normálna 3" xfId="11"/>
    <cellStyle name="Normálna 3 2" xfId="12"/>
    <cellStyle name="Normálna 4" xfId="13"/>
    <cellStyle name="Normálna 4 2" xfId="14"/>
    <cellStyle name="Normálna 5" xfId="15"/>
    <cellStyle name="normálne_Hárok1" xfId="16"/>
    <cellStyle name="normální 2" xfId="17"/>
    <cellStyle name="normální 2 2" xfId="18"/>
    <cellStyle name="normální 3" xfId="19"/>
    <cellStyle name="Normalny 14" xfId="20"/>
    <cellStyle name="Normalny 2" xfId="21"/>
    <cellStyle name="Normalny 21" xfId="22"/>
    <cellStyle name="Normalny 4" xfId="23"/>
    <cellStyle name="Porcentaje" xfId="1" builtinId="5"/>
    <cellStyle name="Schlecht 2" xfId="24"/>
    <cellStyle name="Standard 18" xfId="25"/>
    <cellStyle name="Standard 2" xfId="26"/>
    <cellStyle name="Standard 2 10" xfId="4"/>
    <cellStyle name="Standard 2 2" xfId="27"/>
    <cellStyle name="Standard 2 2 5" xfId="28"/>
    <cellStyle name="Standard 2 3" xfId="29"/>
    <cellStyle name="Standard 2 4 3" xfId="30"/>
    <cellStyle name="Standard 3" xfId="31"/>
    <cellStyle name="Standard 3 2" xfId="32"/>
    <cellStyle name="Standard 4" xfId="33"/>
    <cellStyle name="Standard 4 2" xfId="34"/>
    <cellStyle name="Standard 5" xfId="35"/>
    <cellStyle name="Standard 5 2" xfId="36"/>
    <cellStyle name="Standard 6" xfId="37"/>
    <cellStyle name="Standard 7" xfId="38"/>
    <cellStyle name="Standard 8" xfId="39"/>
    <cellStyle name="Standard 9" xfId="40"/>
    <cellStyle name="Standard_KSK_ABS" xfId="3"/>
    <cellStyle name="Standard_TAB_016_450_451_Serie" xfId="2"/>
    <cellStyle name="Standard_V01_TAB_450AA_IR_inkl_aem072_230710_PIM_20110110" xfId="5"/>
    <cellStyle name="Stil 1" xfId="41"/>
  </cellStyles>
  <dxfs count="762"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6">
    <pageSetUpPr fitToPage="1"/>
  </sheetPr>
  <dimension ref="A1:BK332"/>
  <sheetViews>
    <sheetView tabSelected="1" zoomScale="70" zoomScaleNormal="70" workbookViewId="0">
      <pane xSplit="7" ySplit="1" topLeftCell="H2" activePane="bottomRight" state="frozen"/>
      <selection activeCell="H925" sqref="H925"/>
      <selection pane="topRight" activeCell="H925" sqref="H925"/>
      <selection pane="bottomLeft" activeCell="H925" sqref="H925"/>
      <selection pane="bottomRight" activeCell="A55" sqref="A55"/>
    </sheetView>
  </sheetViews>
  <sheetFormatPr baseColWidth="10" defaultColWidth="9.140625" defaultRowHeight="15"/>
  <cols>
    <col min="1" max="1" width="14.85546875" customWidth="1"/>
    <col min="2" max="2" width="26.42578125" customWidth="1"/>
    <col min="4" max="4" width="14.140625" bestFit="1" customWidth="1"/>
    <col min="5" max="5" width="83.28515625" customWidth="1"/>
    <col min="6" max="6" width="13.140625" style="228" customWidth="1"/>
    <col min="7" max="7" width="5.28515625" style="229" customWidth="1"/>
    <col min="8" max="8" width="14.42578125" style="229" customWidth="1"/>
    <col min="9" max="9" width="4.7109375" style="229" customWidth="1"/>
    <col min="10" max="11" width="9.140625" customWidth="1"/>
    <col min="12" max="12" width="23.28515625" customWidth="1"/>
    <col min="13" max="13" width="18.5703125" style="229" customWidth="1"/>
    <col min="14" max="14" width="9.140625" style="229" customWidth="1"/>
    <col min="15" max="15" width="7" style="230" customWidth="1"/>
    <col min="16" max="16" width="9.140625" customWidth="1"/>
    <col min="17" max="17" width="16.140625" customWidth="1"/>
    <col min="18" max="18" width="14.5703125" customWidth="1"/>
    <col min="19" max="19" width="9" customWidth="1"/>
    <col min="20" max="20" width="9.140625" customWidth="1"/>
    <col min="21" max="21" width="16.42578125" customWidth="1"/>
    <col min="22" max="22" width="11.85546875" customWidth="1"/>
    <col min="23" max="23" width="9.7109375" customWidth="1"/>
    <col min="24" max="24" width="7.5703125" customWidth="1"/>
    <col min="25" max="27" width="9.140625" customWidth="1"/>
    <col min="28" max="28" width="11.7109375" customWidth="1"/>
    <col min="29" max="29" width="16.140625" customWidth="1"/>
    <col min="30" max="30" width="15.85546875" customWidth="1"/>
    <col min="31" max="31" width="16.85546875" style="231" customWidth="1"/>
    <col min="32" max="32" width="16.85546875" customWidth="1"/>
    <col min="33" max="34" width="15.140625" customWidth="1"/>
    <col min="35" max="35" width="16.5703125" customWidth="1"/>
    <col min="36" max="36" width="16" customWidth="1"/>
    <col min="37" max="38" width="16.7109375" customWidth="1"/>
    <col min="39" max="39" width="16" customWidth="1"/>
    <col min="40" max="51" width="15.140625" customWidth="1"/>
    <col min="52" max="52" width="15.42578125" customWidth="1"/>
    <col min="53" max="53" width="17.85546875" customWidth="1"/>
  </cols>
  <sheetData>
    <row r="1" spans="1:63" s="14" customFormat="1" ht="112.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3" t="s">
        <v>7</v>
      </c>
      <c r="I1" s="4" t="s">
        <v>6</v>
      </c>
      <c r="J1" s="5" t="s">
        <v>8</v>
      </c>
      <c r="K1" s="5" t="s">
        <v>9</v>
      </c>
      <c r="L1" s="2" t="s">
        <v>10</v>
      </c>
      <c r="M1" s="6" t="s">
        <v>11</v>
      </c>
      <c r="N1" s="7" t="s">
        <v>12</v>
      </c>
      <c r="O1" s="8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10" t="s">
        <v>18</v>
      </c>
      <c r="U1" s="11"/>
      <c r="V1" s="12" t="s">
        <v>19</v>
      </c>
      <c r="W1" s="13" t="s">
        <v>20</v>
      </c>
      <c r="X1" s="13" t="s">
        <v>21</v>
      </c>
      <c r="Y1" s="5" t="s">
        <v>22</v>
      </c>
      <c r="Z1" s="5" t="s">
        <v>23</v>
      </c>
      <c r="AA1" s="5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718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42</v>
      </c>
      <c r="AU1" s="9" t="s">
        <v>43</v>
      </c>
      <c r="AV1" s="9" t="s">
        <v>44</v>
      </c>
      <c r="AW1" s="9" t="s">
        <v>45</v>
      </c>
      <c r="AX1" s="9" t="s">
        <v>46</v>
      </c>
      <c r="AY1" s="9" t="s">
        <v>47</v>
      </c>
      <c r="AZ1" s="9" t="s">
        <v>48</v>
      </c>
      <c r="BA1" s="9" t="s">
        <v>49</v>
      </c>
      <c r="BB1" s="9" t="s">
        <v>50</v>
      </c>
      <c r="BC1" s="9" t="s">
        <v>747</v>
      </c>
    </row>
    <row r="2" spans="1:63" s="27" customFormat="1">
      <c r="A2" s="15"/>
      <c r="B2" s="16"/>
      <c r="C2" s="17"/>
      <c r="D2" s="17"/>
      <c r="E2" s="15"/>
      <c r="F2" s="17"/>
      <c r="G2" s="18"/>
      <c r="H2" s="17"/>
      <c r="I2" s="18"/>
      <c r="J2" s="19"/>
      <c r="K2" s="19"/>
      <c r="L2" s="16"/>
      <c r="M2" s="20"/>
      <c r="N2" s="21"/>
      <c r="O2" s="22"/>
      <c r="P2" s="23"/>
      <c r="Q2" s="23"/>
      <c r="R2" s="23"/>
      <c r="S2" s="23"/>
      <c r="T2" s="24"/>
      <c r="U2" s="25"/>
      <c r="V2" s="25"/>
      <c r="W2" s="26"/>
      <c r="X2" s="26"/>
      <c r="Y2" s="19"/>
      <c r="Z2" s="19"/>
      <c r="AA2" s="19"/>
      <c r="AB2" s="17"/>
      <c r="AC2" s="17"/>
      <c r="AD2" s="17"/>
      <c r="AE2" s="17"/>
      <c r="AF2" s="17"/>
      <c r="AG2" s="17"/>
      <c r="AH2" s="23"/>
      <c r="AI2" s="23"/>
      <c r="AJ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</row>
    <row r="3" spans="1:63" s="41" customFormat="1" ht="18">
      <c r="A3" s="28"/>
      <c r="B3" s="28"/>
      <c r="C3" s="29"/>
      <c r="D3" s="29"/>
      <c r="E3" s="30"/>
      <c r="F3" s="29"/>
      <c r="G3" s="31"/>
      <c r="H3" s="29"/>
      <c r="I3" s="29"/>
      <c r="J3" s="32"/>
      <c r="K3" s="29"/>
      <c r="L3" s="28"/>
      <c r="M3" s="33"/>
      <c r="N3" s="34"/>
      <c r="O3" s="35"/>
      <c r="P3" s="36"/>
      <c r="Q3" s="37"/>
      <c r="R3" s="37"/>
      <c r="S3" s="38">
        <v>2048</v>
      </c>
      <c r="T3" s="39"/>
      <c r="U3" s="39"/>
      <c r="V3" s="29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N3" s="40"/>
      <c r="AO3" s="40"/>
      <c r="AP3" s="40"/>
      <c r="AQ3" s="40"/>
      <c r="AR3" s="40"/>
      <c r="AS3" s="40"/>
      <c r="AT3" s="40"/>
    </row>
    <row r="4" spans="1:63" s="57" customFormat="1">
      <c r="A4" s="42" t="s">
        <v>51</v>
      </c>
      <c r="B4" s="43" t="s">
        <v>52</v>
      </c>
      <c r="C4" s="44" t="s">
        <v>53</v>
      </c>
      <c r="D4" s="45" t="s">
        <v>54</v>
      </c>
      <c r="E4" s="46" t="s">
        <v>55</v>
      </c>
      <c r="F4" s="47" t="str">
        <f t="shared" ref="F4:F78" si="0">LEFT(Q4,11)</f>
        <v>9J1_970_000</v>
      </c>
      <c r="G4" s="47" t="s">
        <v>56</v>
      </c>
      <c r="H4" s="47" t="str">
        <f t="shared" ref="H4:H87" si="1">CONCATENATE(IF(MID(Q4,5,3)="970","1J11"),LEFT(U4,3),RIGHT(F4,3))</f>
        <v>1J119J1000</v>
      </c>
      <c r="I4" s="47" t="str">
        <f t="shared" ref="I4:I87" si="2">IF(G4=0,"00",IF(LEN(G4)=1,CONCATENATE(G4,0),G4))</f>
        <v>D0</v>
      </c>
      <c r="J4" s="45" t="s">
        <v>57</v>
      </c>
      <c r="K4" s="46"/>
      <c r="L4" s="48" t="s">
        <v>58</v>
      </c>
      <c r="M4" s="45">
        <v>7052</v>
      </c>
      <c r="N4" s="45">
        <v>2025</v>
      </c>
      <c r="O4" s="49">
        <v>2035</v>
      </c>
      <c r="P4" s="46"/>
      <c r="Q4" s="43" t="s">
        <v>59</v>
      </c>
      <c r="R4" s="50" t="str">
        <f t="shared" ref="R4:R87" si="3">IF(J4&lt;&gt;"",CONCATENATE(H4,I4,J4),CONCATENATE(H4,I4,K4))</f>
        <v>1J119J1000D0H</v>
      </c>
      <c r="S4" s="51" t="str">
        <f t="shared" ref="S4:S87" si="4">IF(N4="-","KEIN LIEFERUMFANG",IF(AND(N4&lt;=S$3,O4=""),"AKTUELL",IF(O4=N4,"KEIN SERIENEINSATZ",IF(N4&gt;S$3,"NOCH NICHT AKTUELL",IF(AND(N4&lt;S$3,O4&lt;S$3),"NICHT AKTUELL",IF(N4&lt;=S$3,"AKTUELL"))))))</f>
        <v>NICHT AKTUELL</v>
      </c>
      <c r="T4" s="46"/>
      <c r="U4" s="43" t="s">
        <v>59</v>
      </c>
      <c r="V4" s="46"/>
      <c r="W4" s="52">
        <v>0.9</v>
      </c>
      <c r="X4" s="53"/>
      <c r="Y4" s="54" t="s">
        <v>54</v>
      </c>
      <c r="Z4" s="54" t="s">
        <v>54</v>
      </c>
      <c r="AA4" s="54" t="s">
        <v>60</v>
      </c>
      <c r="AB4" s="46" t="s">
        <v>61</v>
      </c>
      <c r="AC4" s="55"/>
      <c r="AD4" s="56" t="s">
        <v>62</v>
      </c>
      <c r="AE4" s="46" t="s">
        <v>63</v>
      </c>
      <c r="AF4" s="55" t="s">
        <v>64</v>
      </c>
      <c r="AG4" s="46" t="s">
        <v>65</v>
      </c>
      <c r="AH4" s="46" t="s">
        <v>66</v>
      </c>
      <c r="AI4" s="46" t="s">
        <v>67</v>
      </c>
      <c r="AJ4" s="46" t="s">
        <v>68</v>
      </c>
      <c r="AK4" s="46" t="s">
        <v>69</v>
      </c>
      <c r="AL4" s="46" t="s">
        <v>70</v>
      </c>
      <c r="AM4" s="46" t="s">
        <v>71</v>
      </c>
      <c r="AN4" s="46"/>
      <c r="AO4" s="46"/>
      <c r="AP4" s="46" t="s">
        <v>72</v>
      </c>
      <c r="AQ4" s="46" t="s">
        <v>73</v>
      </c>
      <c r="AR4" s="46" t="s">
        <v>74</v>
      </c>
      <c r="AS4" s="46"/>
      <c r="AT4" s="46" t="s">
        <v>75</v>
      </c>
      <c r="AU4" s="46" t="s">
        <v>76</v>
      </c>
      <c r="AV4" s="46" t="s">
        <v>77</v>
      </c>
      <c r="AW4" s="46" t="s">
        <v>78</v>
      </c>
      <c r="AX4" s="46" t="s">
        <v>79</v>
      </c>
      <c r="AY4" s="46" t="s">
        <v>80</v>
      </c>
      <c r="AZ4" s="46"/>
      <c r="BA4" s="46" t="s">
        <v>81</v>
      </c>
      <c r="BB4" s="46"/>
      <c r="BC4" s="46"/>
      <c r="BD4" s="46"/>
      <c r="BE4" s="46"/>
      <c r="BF4" s="46"/>
      <c r="BG4" s="46"/>
      <c r="BH4" s="46"/>
      <c r="BI4" s="46"/>
      <c r="BJ4" s="46"/>
      <c r="BK4" s="46"/>
    </row>
    <row r="5" spans="1:63" s="57" customFormat="1">
      <c r="A5" s="42" t="s">
        <v>51</v>
      </c>
      <c r="B5" s="43" t="s">
        <v>52</v>
      </c>
      <c r="C5" s="44" t="s">
        <v>53</v>
      </c>
      <c r="D5" s="45" t="s">
        <v>54</v>
      </c>
      <c r="E5" s="46" t="s">
        <v>55</v>
      </c>
      <c r="F5" s="47" t="str">
        <f t="shared" si="0"/>
        <v>9J1_970_000</v>
      </c>
      <c r="G5" s="47" t="s">
        <v>56</v>
      </c>
      <c r="H5" s="47" t="str">
        <f t="shared" si="1"/>
        <v>1J119J1000</v>
      </c>
      <c r="I5" s="47" t="str">
        <f t="shared" si="2"/>
        <v>D0</v>
      </c>
      <c r="J5" s="58" t="s">
        <v>82</v>
      </c>
      <c r="K5" s="46"/>
      <c r="L5" s="48" t="s">
        <v>58</v>
      </c>
      <c r="M5" s="45">
        <v>7052</v>
      </c>
      <c r="N5" s="45">
        <v>2036</v>
      </c>
      <c r="O5" s="49">
        <v>2035</v>
      </c>
      <c r="P5" s="46"/>
      <c r="Q5" s="43" t="s">
        <v>59</v>
      </c>
      <c r="R5" s="50" t="str">
        <f t="shared" si="3"/>
        <v>1J119J1000D0J</v>
      </c>
      <c r="S5" s="51" t="str">
        <f t="shared" si="4"/>
        <v>NICHT AKTUELL</v>
      </c>
      <c r="T5" s="46"/>
      <c r="U5" s="43" t="s">
        <v>59</v>
      </c>
      <c r="V5" s="46"/>
      <c r="W5" s="52">
        <v>0.9</v>
      </c>
      <c r="X5" s="53"/>
      <c r="Y5" s="54" t="s">
        <v>54</v>
      </c>
      <c r="Z5" s="54" t="s">
        <v>54</v>
      </c>
      <c r="AA5" s="54" t="s">
        <v>60</v>
      </c>
      <c r="AB5" s="46" t="s">
        <v>61</v>
      </c>
      <c r="AC5" s="55"/>
      <c r="AD5" s="46" t="s">
        <v>62</v>
      </c>
      <c r="AE5" s="46" t="s">
        <v>63</v>
      </c>
      <c r="AF5" s="55" t="s">
        <v>64</v>
      </c>
      <c r="AG5" s="46" t="s">
        <v>65</v>
      </c>
      <c r="AH5" s="46" t="s">
        <v>66</v>
      </c>
      <c r="AI5" s="46" t="s">
        <v>67</v>
      </c>
      <c r="AJ5" s="46" t="s">
        <v>68</v>
      </c>
      <c r="AK5" s="46" t="s">
        <v>69</v>
      </c>
      <c r="AL5" s="46" t="s">
        <v>70</v>
      </c>
      <c r="AM5" s="46" t="s">
        <v>71</v>
      </c>
      <c r="AN5" s="46"/>
      <c r="AO5" s="46"/>
      <c r="AP5" s="46" t="s">
        <v>72</v>
      </c>
      <c r="AQ5" s="46" t="s">
        <v>73</v>
      </c>
      <c r="AR5" s="46" t="s">
        <v>74</v>
      </c>
      <c r="AS5" s="46"/>
      <c r="AT5" s="46" t="s">
        <v>75</v>
      </c>
      <c r="AU5" s="46" t="s">
        <v>76</v>
      </c>
      <c r="AV5" s="46" t="s">
        <v>77</v>
      </c>
      <c r="AW5" s="46" t="s">
        <v>78</v>
      </c>
      <c r="AX5" s="46" t="s">
        <v>79</v>
      </c>
      <c r="AY5" s="46" t="s">
        <v>80</v>
      </c>
      <c r="AZ5" s="46"/>
      <c r="BA5" s="46" t="s">
        <v>81</v>
      </c>
      <c r="BB5" s="46"/>
      <c r="BC5" s="46"/>
      <c r="BD5" s="46"/>
      <c r="BE5" s="46"/>
      <c r="BF5" s="46"/>
      <c r="BG5" s="46"/>
      <c r="BH5" s="46"/>
      <c r="BI5" s="46"/>
      <c r="BJ5" s="46"/>
      <c r="BK5" s="46"/>
    </row>
    <row r="6" spans="1:63" s="57" customFormat="1">
      <c r="A6" s="42" t="s">
        <v>51</v>
      </c>
      <c r="B6" s="43" t="s">
        <v>52</v>
      </c>
      <c r="C6" s="44" t="s">
        <v>53</v>
      </c>
      <c r="D6" s="45" t="s">
        <v>54</v>
      </c>
      <c r="E6" s="46" t="s">
        <v>55</v>
      </c>
      <c r="F6" s="47" t="str">
        <f t="shared" si="0"/>
        <v>9J1_970_000</v>
      </c>
      <c r="G6" s="47" t="s">
        <v>56</v>
      </c>
      <c r="H6" s="47" t="str">
        <f t="shared" si="1"/>
        <v>1J119J1000</v>
      </c>
      <c r="I6" s="47" t="str">
        <f t="shared" si="2"/>
        <v>D0</v>
      </c>
      <c r="J6" s="58" t="s">
        <v>83</v>
      </c>
      <c r="K6" s="46"/>
      <c r="L6" s="48" t="s">
        <v>58</v>
      </c>
      <c r="M6" s="45" t="s">
        <v>84</v>
      </c>
      <c r="N6" s="45">
        <v>2036</v>
      </c>
      <c r="O6" s="49">
        <v>2039</v>
      </c>
      <c r="P6" s="46"/>
      <c r="Q6" s="43" t="s">
        <v>59</v>
      </c>
      <c r="R6" s="50" t="str">
        <f t="shared" si="3"/>
        <v>1J119J1000D0K</v>
      </c>
      <c r="S6" s="51" t="str">
        <f t="shared" si="4"/>
        <v>NICHT AKTUELL</v>
      </c>
      <c r="T6" s="46"/>
      <c r="U6" s="43" t="s">
        <v>59</v>
      </c>
      <c r="V6" s="46"/>
      <c r="W6" s="52">
        <v>0.9</v>
      </c>
      <c r="X6" s="53"/>
      <c r="Y6" s="54" t="s">
        <v>54</v>
      </c>
      <c r="Z6" s="54" t="s">
        <v>54</v>
      </c>
      <c r="AA6" s="54" t="s">
        <v>60</v>
      </c>
      <c r="AB6" s="46" t="s">
        <v>61</v>
      </c>
      <c r="AC6" s="55"/>
      <c r="AD6" s="46" t="s">
        <v>62</v>
      </c>
      <c r="AE6" s="56" t="s">
        <v>85</v>
      </c>
      <c r="AF6" s="55" t="s">
        <v>64</v>
      </c>
      <c r="AG6" s="46" t="s">
        <v>65</v>
      </c>
      <c r="AH6" s="46" t="s">
        <v>66</v>
      </c>
      <c r="AI6" s="56" t="s">
        <v>86</v>
      </c>
      <c r="AJ6" s="46" t="s">
        <v>68</v>
      </c>
      <c r="AK6" s="46" t="s">
        <v>69</v>
      </c>
      <c r="AL6" s="56" t="s">
        <v>87</v>
      </c>
      <c r="AM6" s="46" t="s">
        <v>71</v>
      </c>
      <c r="AN6" s="46"/>
      <c r="AO6" s="46"/>
      <c r="AP6" s="46" t="s">
        <v>72</v>
      </c>
      <c r="AQ6" s="46" t="s">
        <v>73</v>
      </c>
      <c r="AR6" s="46" t="s">
        <v>74</v>
      </c>
      <c r="AS6" s="46"/>
      <c r="AT6" s="46" t="s">
        <v>75</v>
      </c>
      <c r="AU6" s="46" t="s">
        <v>76</v>
      </c>
      <c r="AV6" s="46" t="s">
        <v>77</v>
      </c>
      <c r="AW6" s="46" t="s">
        <v>78</v>
      </c>
      <c r="AX6" s="46" t="s">
        <v>79</v>
      </c>
      <c r="AY6" s="46" t="s">
        <v>80</v>
      </c>
      <c r="AZ6" s="46"/>
      <c r="BA6" s="46" t="s">
        <v>81</v>
      </c>
      <c r="BB6" s="46"/>
      <c r="BC6" s="46"/>
      <c r="BD6" s="46"/>
      <c r="BE6" s="46"/>
      <c r="BF6" s="46"/>
      <c r="BG6" s="46"/>
      <c r="BH6" s="46"/>
      <c r="BI6" s="46"/>
      <c r="BJ6" s="46"/>
      <c r="BK6" s="46"/>
    </row>
    <row r="7" spans="1:63" s="57" customFormat="1">
      <c r="A7" s="42" t="s">
        <v>51</v>
      </c>
      <c r="B7" s="43" t="s">
        <v>52</v>
      </c>
      <c r="C7" s="44" t="s">
        <v>53</v>
      </c>
      <c r="D7" s="45" t="s">
        <v>54</v>
      </c>
      <c r="E7" s="56" t="s">
        <v>723</v>
      </c>
      <c r="F7" s="47" t="str">
        <f>LEFT(Q7,11)</f>
        <v>9J1_970_000</v>
      </c>
      <c r="G7" s="47" t="s">
        <v>56</v>
      </c>
      <c r="H7" s="47" t="str">
        <f>CONCATENATE(IF(MID(Q7,5,3)="970","1J11"),LEFT(U7,3),RIGHT(F7,3))</f>
        <v>1J119J1000</v>
      </c>
      <c r="I7" s="47" t="str">
        <f>IF(G7=0,"00",IF(LEN(G7)=1,CONCATENATE(G7,0),G7))</f>
        <v>D0</v>
      </c>
      <c r="J7" s="58" t="s">
        <v>224</v>
      </c>
      <c r="K7" s="46"/>
      <c r="L7" s="48" t="s">
        <v>58</v>
      </c>
      <c r="M7" s="45" t="s">
        <v>724</v>
      </c>
      <c r="N7" s="45">
        <v>2103</v>
      </c>
      <c r="O7" s="49">
        <v>2102</v>
      </c>
      <c r="P7" s="46"/>
      <c r="Q7" s="43" t="s">
        <v>59</v>
      </c>
      <c r="R7" s="242" t="str">
        <f>IF(J7&lt;&gt;"",CONCATENATE(H7,I7,J7),CONCATENATE(H7,I7,K7))</f>
        <v>1J119J1000D0L</v>
      </c>
      <c r="S7" s="51" t="str">
        <f>IF(N7="-","KEIN LIEFERUMFANG",IF(AND(N7&lt;=S$3,O7=""),"AKTUELL",IF(O7=N7,"KEIN SERIENEINSATZ",IF(N7&gt;S$3,"NOCH NICHT AKTUELL",IF(AND(N7&lt;S$3,O7&lt;S$3),"NICHT AKTUELL",IF(N7&lt;=S$3,"AKTUELL"))))))</f>
        <v>NOCH NICHT AKTUELL</v>
      </c>
      <c r="T7" s="46"/>
      <c r="U7" s="43" t="s">
        <v>59</v>
      </c>
      <c r="V7" s="46"/>
      <c r="W7" s="52">
        <v>0.9</v>
      </c>
      <c r="X7" s="53"/>
      <c r="Y7" s="54" t="s">
        <v>54</v>
      </c>
      <c r="Z7" s="54" t="s">
        <v>54</v>
      </c>
      <c r="AA7" s="54" t="s">
        <v>60</v>
      </c>
      <c r="AB7" s="46" t="s">
        <v>61</v>
      </c>
      <c r="AC7" s="55"/>
      <c r="AD7" s="56" t="s">
        <v>725</v>
      </c>
      <c r="AE7" s="56" t="s">
        <v>726</v>
      </c>
      <c r="AF7" s="243" t="s">
        <v>727</v>
      </c>
      <c r="AG7" s="46" t="s">
        <v>65</v>
      </c>
      <c r="AH7" s="46" t="s">
        <v>66</v>
      </c>
      <c r="AI7" s="46" t="s">
        <v>86</v>
      </c>
      <c r="AJ7" s="46" t="s">
        <v>68</v>
      </c>
      <c r="AK7" s="46" t="s">
        <v>69</v>
      </c>
      <c r="AL7" s="46" t="s">
        <v>87</v>
      </c>
      <c r="AM7" s="46" t="s">
        <v>71</v>
      </c>
      <c r="AN7" s="46"/>
      <c r="AO7" s="46"/>
      <c r="AP7" s="46" t="s">
        <v>72</v>
      </c>
      <c r="AQ7" s="46" t="s">
        <v>73</v>
      </c>
      <c r="AR7" s="46" t="s">
        <v>74</v>
      </c>
      <c r="AS7" s="46"/>
      <c r="AT7" s="46" t="s">
        <v>75</v>
      </c>
      <c r="AU7" s="46" t="s">
        <v>76</v>
      </c>
      <c r="AV7" s="46" t="s">
        <v>77</v>
      </c>
      <c r="AW7" s="46" t="s">
        <v>78</v>
      </c>
      <c r="AX7" s="46" t="s">
        <v>79</v>
      </c>
      <c r="AY7" s="46" t="s">
        <v>80</v>
      </c>
      <c r="AZ7" s="46"/>
      <c r="BA7" s="46" t="s">
        <v>81</v>
      </c>
      <c r="BB7" s="46"/>
      <c r="BC7" s="56" t="s">
        <v>728</v>
      </c>
      <c r="BD7" s="46"/>
      <c r="BE7" s="46"/>
      <c r="BF7" s="46"/>
      <c r="BG7" s="46"/>
      <c r="BH7" s="46"/>
      <c r="BI7" s="46"/>
      <c r="BJ7" s="46"/>
      <c r="BK7" s="46"/>
    </row>
    <row r="8" spans="1:63" s="75" customFormat="1">
      <c r="A8" s="59" t="s">
        <v>51</v>
      </c>
      <c r="B8" s="60" t="s">
        <v>52</v>
      </c>
      <c r="C8" s="61" t="s">
        <v>53</v>
      </c>
      <c r="D8" s="62" t="s">
        <v>54</v>
      </c>
      <c r="E8" s="63" t="s">
        <v>88</v>
      </c>
      <c r="F8" s="64" t="str">
        <f t="shared" si="0"/>
        <v>9J1_970_000</v>
      </c>
      <c r="G8" s="64" t="s">
        <v>56</v>
      </c>
      <c r="H8" s="64" t="str">
        <f t="shared" si="1"/>
        <v>1J119J1000</v>
      </c>
      <c r="I8" s="64" t="str">
        <f t="shared" si="2"/>
        <v>D0</v>
      </c>
      <c r="J8" s="65" t="s">
        <v>89</v>
      </c>
      <c r="K8" s="63"/>
      <c r="L8" s="66" t="s">
        <v>58</v>
      </c>
      <c r="M8" s="62" t="s">
        <v>90</v>
      </c>
      <c r="N8" s="62">
        <v>2040</v>
      </c>
      <c r="O8" s="67">
        <v>2047</v>
      </c>
      <c r="P8" s="63"/>
      <c r="Q8" s="60" t="s">
        <v>59</v>
      </c>
      <c r="R8" s="68" t="str">
        <f t="shared" si="3"/>
        <v>1J119J1000D0M</v>
      </c>
      <c r="S8" s="69" t="str">
        <f t="shared" si="4"/>
        <v>NICHT AKTUELL</v>
      </c>
      <c r="T8" s="63"/>
      <c r="U8" s="60" t="s">
        <v>59</v>
      </c>
      <c r="V8" s="63"/>
      <c r="W8" s="70">
        <v>0.9</v>
      </c>
      <c r="X8" s="71"/>
      <c r="Y8" s="72" t="s">
        <v>54</v>
      </c>
      <c r="Z8" s="72" t="s">
        <v>54</v>
      </c>
      <c r="AA8" s="72" t="s">
        <v>60</v>
      </c>
      <c r="AB8" s="63" t="s">
        <v>61</v>
      </c>
      <c r="AC8" s="73"/>
      <c r="AD8" s="63" t="s">
        <v>62</v>
      </c>
      <c r="AE8" s="74" t="s">
        <v>85</v>
      </c>
      <c r="AF8" s="73" t="s">
        <v>64</v>
      </c>
      <c r="AG8" s="63" t="s">
        <v>65</v>
      </c>
      <c r="AH8" s="63" t="s">
        <v>66</v>
      </c>
      <c r="AI8" s="74" t="s">
        <v>86</v>
      </c>
      <c r="AJ8" s="63" t="s">
        <v>68</v>
      </c>
      <c r="AK8" s="63" t="s">
        <v>69</v>
      </c>
      <c r="AL8" s="74" t="s">
        <v>87</v>
      </c>
      <c r="AM8" s="63" t="s">
        <v>71</v>
      </c>
      <c r="AN8" s="63"/>
      <c r="AO8" s="63"/>
      <c r="AP8" s="63" t="s">
        <v>72</v>
      </c>
      <c r="AQ8" s="63" t="s">
        <v>73</v>
      </c>
      <c r="AR8" s="63" t="s">
        <v>74</v>
      </c>
      <c r="AS8" s="63"/>
      <c r="AT8" s="63" t="s">
        <v>75</v>
      </c>
      <c r="AU8" s="63" t="s">
        <v>76</v>
      </c>
      <c r="AV8" s="63" t="s">
        <v>77</v>
      </c>
      <c r="AW8" s="63" t="s">
        <v>78</v>
      </c>
      <c r="AX8" s="63" t="s">
        <v>79</v>
      </c>
      <c r="AY8" s="63" t="s">
        <v>80</v>
      </c>
      <c r="AZ8" s="63"/>
      <c r="BA8" s="63" t="s">
        <v>81</v>
      </c>
      <c r="BB8" s="63"/>
      <c r="BC8" s="63"/>
      <c r="BD8" s="63"/>
      <c r="BE8" s="63"/>
      <c r="BF8" s="63"/>
      <c r="BG8" s="63"/>
      <c r="BH8" s="63"/>
      <c r="BI8" s="63"/>
      <c r="BJ8" s="63"/>
      <c r="BK8" s="63"/>
    </row>
    <row r="9" spans="1:63" s="75" customFormat="1">
      <c r="A9" s="59" t="s">
        <v>51</v>
      </c>
      <c r="B9" s="60" t="s">
        <v>52</v>
      </c>
      <c r="C9" s="61" t="s">
        <v>53</v>
      </c>
      <c r="D9" s="62" t="s">
        <v>54</v>
      </c>
      <c r="E9" s="74" t="s">
        <v>729</v>
      </c>
      <c r="F9" s="64" t="str">
        <f>LEFT(Q9,11)</f>
        <v>9J1_970_000</v>
      </c>
      <c r="G9" s="64" t="s">
        <v>56</v>
      </c>
      <c r="H9" s="64" t="str">
        <f>CONCATENATE(IF(MID(Q9,5,3)="970","1J11"),LEFT(U9,3),RIGHT(F9,3))</f>
        <v>1J119J1000</v>
      </c>
      <c r="I9" s="64" t="str">
        <f>IF(G9=0,"00",IF(LEN(G9)=1,CONCATENATE(G9,0),G9))</f>
        <v>D0</v>
      </c>
      <c r="J9" s="65" t="s">
        <v>158</v>
      </c>
      <c r="K9" s="63"/>
      <c r="L9" s="66" t="s">
        <v>58</v>
      </c>
      <c r="M9" s="62" t="s">
        <v>768</v>
      </c>
      <c r="N9" s="62">
        <v>2103</v>
      </c>
      <c r="O9" s="67">
        <v>2114</v>
      </c>
      <c r="P9" s="63"/>
      <c r="Q9" s="60" t="s">
        <v>59</v>
      </c>
      <c r="R9" s="237" t="str">
        <f>IF(J9&lt;&gt;"",CONCATENATE(H9,I9,J9),CONCATENATE(H9,I9,K9))</f>
        <v>1J119J1000D0N</v>
      </c>
      <c r="S9" s="69" t="str">
        <f>IF(N9="-","KEIN LIEFERUMFANG",IF(AND(N9&lt;=S$3,O9=""),"AKTUELL",IF(O9=N9,"KEIN SERIENEINSATZ",IF(N9&gt;S$3,"NOCH NICHT AKTUELL",IF(AND(N9&lt;S$3,O9&lt;S$3),"NICHT AKTUELL",IF(N9&lt;=S$3,"AKTUELL"))))))</f>
        <v>NOCH NICHT AKTUELL</v>
      </c>
      <c r="T9" s="63"/>
      <c r="U9" s="60" t="s">
        <v>59</v>
      </c>
      <c r="V9" s="63"/>
      <c r="W9" s="70">
        <v>0.9</v>
      </c>
      <c r="X9" s="71"/>
      <c r="Y9" s="72" t="s">
        <v>54</v>
      </c>
      <c r="Z9" s="72" t="s">
        <v>54</v>
      </c>
      <c r="AA9" s="72" t="s">
        <v>60</v>
      </c>
      <c r="AB9" s="63" t="s">
        <v>61</v>
      </c>
      <c r="AC9" s="73"/>
      <c r="AD9" s="74" t="s">
        <v>725</v>
      </c>
      <c r="AE9" s="74" t="s">
        <v>726</v>
      </c>
      <c r="AF9" s="207" t="s">
        <v>727</v>
      </c>
      <c r="AG9" s="63" t="s">
        <v>65</v>
      </c>
      <c r="AH9" s="63" t="s">
        <v>66</v>
      </c>
      <c r="AI9" s="74" t="s">
        <v>761</v>
      </c>
      <c r="AJ9" s="63" t="s">
        <v>68</v>
      </c>
      <c r="AK9" s="63" t="s">
        <v>69</v>
      </c>
      <c r="AL9" s="63" t="s">
        <v>87</v>
      </c>
      <c r="AM9" s="63" t="s">
        <v>71</v>
      </c>
      <c r="AN9" s="63" t="s">
        <v>700</v>
      </c>
      <c r="AO9" s="63"/>
      <c r="AP9" s="63" t="s">
        <v>72</v>
      </c>
      <c r="AQ9" s="63" t="s">
        <v>73</v>
      </c>
      <c r="AR9" s="63" t="s">
        <v>74</v>
      </c>
      <c r="AS9" s="63"/>
      <c r="AT9" s="63" t="s">
        <v>75</v>
      </c>
      <c r="AU9" s="63" t="s">
        <v>76</v>
      </c>
      <c r="AV9" s="63" t="s">
        <v>77</v>
      </c>
      <c r="AW9" s="63" t="s">
        <v>78</v>
      </c>
      <c r="AX9" s="63" t="s">
        <v>79</v>
      </c>
      <c r="AY9" s="63" t="s">
        <v>80</v>
      </c>
      <c r="AZ9" s="63"/>
      <c r="BA9" s="63" t="s">
        <v>81</v>
      </c>
      <c r="BB9" s="63"/>
      <c r="BC9" s="74" t="s">
        <v>728</v>
      </c>
      <c r="BD9" s="63"/>
      <c r="BE9" s="63"/>
      <c r="BF9" s="63"/>
      <c r="BG9" s="63"/>
      <c r="BH9" s="63"/>
      <c r="BI9" s="63"/>
      <c r="BJ9" s="63"/>
      <c r="BK9" s="63"/>
    </row>
    <row r="10" spans="1:63" s="75" customFormat="1">
      <c r="A10" s="59" t="s">
        <v>51</v>
      </c>
      <c r="B10" s="60" t="s">
        <v>52</v>
      </c>
      <c r="C10" s="61" t="s">
        <v>53</v>
      </c>
      <c r="D10" s="62" t="s">
        <v>54</v>
      </c>
      <c r="E10" s="74" t="s">
        <v>698</v>
      </c>
      <c r="F10" s="64" t="str">
        <f t="shared" si="0"/>
        <v>9J1_970_000</v>
      </c>
      <c r="G10" s="64" t="s">
        <v>56</v>
      </c>
      <c r="H10" s="64" t="str">
        <f t="shared" si="1"/>
        <v>1J119J1000</v>
      </c>
      <c r="I10" s="64" t="str">
        <f t="shared" si="2"/>
        <v>D0</v>
      </c>
      <c r="J10" s="65" t="s">
        <v>114</v>
      </c>
      <c r="K10" s="63"/>
      <c r="L10" s="66" t="s">
        <v>58</v>
      </c>
      <c r="M10" s="62" t="s">
        <v>699</v>
      </c>
      <c r="N10" s="62">
        <v>2048</v>
      </c>
      <c r="O10" s="67">
        <v>2102</v>
      </c>
      <c r="P10" s="63"/>
      <c r="Q10" s="60" t="s">
        <v>59</v>
      </c>
      <c r="R10" s="68" t="str">
        <f t="shared" si="3"/>
        <v>1J119J1000D0P</v>
      </c>
      <c r="S10" s="69" t="str">
        <f t="shared" si="4"/>
        <v>AKTUELL</v>
      </c>
      <c r="T10" s="63"/>
      <c r="U10" s="60" t="s">
        <v>59</v>
      </c>
      <c r="V10" s="63"/>
      <c r="W10" s="70">
        <v>0.9</v>
      </c>
      <c r="X10" s="71"/>
      <c r="Y10" s="72" t="s">
        <v>54</v>
      </c>
      <c r="Z10" s="72" t="s">
        <v>54</v>
      </c>
      <c r="AA10" s="72" t="s">
        <v>60</v>
      </c>
      <c r="AB10" s="63" t="s">
        <v>61</v>
      </c>
      <c r="AC10" s="73"/>
      <c r="AD10" s="63" t="s">
        <v>62</v>
      </c>
      <c r="AE10" s="74" t="s">
        <v>85</v>
      </c>
      <c r="AF10" s="73" t="s">
        <v>64</v>
      </c>
      <c r="AG10" s="63" t="s">
        <v>65</v>
      </c>
      <c r="AH10" s="63" t="s">
        <v>66</v>
      </c>
      <c r="AI10" s="74" t="s">
        <v>86</v>
      </c>
      <c r="AJ10" s="63" t="s">
        <v>68</v>
      </c>
      <c r="AK10" s="63" t="s">
        <v>69</v>
      </c>
      <c r="AL10" s="74" t="s">
        <v>87</v>
      </c>
      <c r="AM10" s="63" t="s">
        <v>71</v>
      </c>
      <c r="AN10" s="63" t="s">
        <v>700</v>
      </c>
      <c r="AO10" s="63"/>
      <c r="AP10" s="63" t="s">
        <v>72</v>
      </c>
      <c r="AQ10" s="63" t="s">
        <v>73</v>
      </c>
      <c r="AR10" s="63" t="s">
        <v>74</v>
      </c>
      <c r="AS10" s="63"/>
      <c r="AT10" s="63" t="s">
        <v>75</v>
      </c>
      <c r="AU10" s="63" t="s">
        <v>76</v>
      </c>
      <c r="AV10" s="63" t="s">
        <v>77</v>
      </c>
      <c r="AW10" s="63" t="s">
        <v>78</v>
      </c>
      <c r="AX10" s="63" t="s">
        <v>79</v>
      </c>
      <c r="AY10" s="63" t="s">
        <v>80</v>
      </c>
      <c r="AZ10" s="63"/>
      <c r="BA10" s="63" t="s">
        <v>81</v>
      </c>
      <c r="BB10" s="63"/>
      <c r="BC10" s="63"/>
      <c r="BD10" s="63"/>
      <c r="BE10" s="63"/>
      <c r="BF10" s="63"/>
      <c r="BG10" s="63"/>
      <c r="BH10" s="63"/>
      <c r="BI10" s="63"/>
      <c r="BJ10" s="63"/>
      <c r="BK10" s="63"/>
    </row>
    <row r="11" spans="1:63" s="57" customFormat="1">
      <c r="A11" s="42" t="s">
        <v>51</v>
      </c>
      <c r="B11" s="43" t="s">
        <v>52</v>
      </c>
      <c r="C11" s="44" t="s">
        <v>53</v>
      </c>
      <c r="D11" s="45" t="s">
        <v>54</v>
      </c>
      <c r="E11" s="46" t="s">
        <v>55</v>
      </c>
      <c r="F11" s="47" t="str">
        <f t="shared" si="0"/>
        <v>9J1_970_000</v>
      </c>
      <c r="G11" s="47" t="s">
        <v>91</v>
      </c>
      <c r="H11" s="47" t="str">
        <f t="shared" si="1"/>
        <v>1J119J1000</v>
      </c>
      <c r="I11" s="47" t="str">
        <f t="shared" si="2"/>
        <v>E0</v>
      </c>
      <c r="J11" s="45" t="s">
        <v>92</v>
      </c>
      <c r="K11" s="46"/>
      <c r="L11" s="48" t="s">
        <v>58</v>
      </c>
      <c r="M11" s="45">
        <v>7052</v>
      </c>
      <c r="N11" s="45">
        <v>2025</v>
      </c>
      <c r="O11" s="49">
        <v>2035</v>
      </c>
      <c r="P11" s="46"/>
      <c r="Q11" s="43" t="s">
        <v>93</v>
      </c>
      <c r="R11" s="50" t="str">
        <f t="shared" si="3"/>
        <v>1J119J1000E0C</v>
      </c>
      <c r="S11" s="51" t="str">
        <f t="shared" si="4"/>
        <v>NICHT AKTUELL</v>
      </c>
      <c r="T11" s="46"/>
      <c r="U11" s="43" t="s">
        <v>93</v>
      </c>
      <c r="V11" s="46"/>
      <c r="W11" s="52">
        <v>0.9</v>
      </c>
      <c r="X11" s="53"/>
      <c r="Y11" s="54" t="s">
        <v>54</v>
      </c>
      <c r="Z11" s="54" t="s">
        <v>54</v>
      </c>
      <c r="AA11" s="54" t="s">
        <v>60</v>
      </c>
      <c r="AB11" s="46" t="s">
        <v>61</v>
      </c>
      <c r="AC11" s="55"/>
      <c r="AD11" s="56" t="s">
        <v>62</v>
      </c>
      <c r="AE11" s="46" t="s">
        <v>63</v>
      </c>
      <c r="AF11" s="55" t="s">
        <v>64</v>
      </c>
      <c r="AG11" s="46" t="s">
        <v>65</v>
      </c>
      <c r="AH11" s="46" t="s">
        <v>66</v>
      </c>
      <c r="AI11" s="46" t="s">
        <v>67</v>
      </c>
      <c r="AJ11" s="46" t="s">
        <v>68</v>
      </c>
      <c r="AK11" s="46" t="s">
        <v>69</v>
      </c>
      <c r="AL11" s="46" t="s">
        <v>70</v>
      </c>
      <c r="AM11" s="46" t="s">
        <v>71</v>
      </c>
      <c r="AN11" s="46"/>
      <c r="AO11" s="46"/>
      <c r="AP11" s="46" t="s">
        <v>72</v>
      </c>
      <c r="AQ11" s="46" t="s">
        <v>73</v>
      </c>
      <c r="AR11" s="46" t="s">
        <v>74</v>
      </c>
      <c r="AS11" s="46"/>
      <c r="AT11" s="46" t="s">
        <v>75</v>
      </c>
      <c r="AU11" s="46" t="s">
        <v>76</v>
      </c>
      <c r="AV11" s="46" t="s">
        <v>77</v>
      </c>
      <c r="AW11" s="46" t="s">
        <v>78</v>
      </c>
      <c r="AX11" s="46" t="s">
        <v>79</v>
      </c>
      <c r="AY11" s="46" t="s">
        <v>80</v>
      </c>
      <c r="AZ11" s="46"/>
      <c r="BA11" s="46" t="s">
        <v>81</v>
      </c>
      <c r="BB11" s="46"/>
      <c r="BC11" s="46"/>
      <c r="BD11" s="46"/>
      <c r="BE11" s="46"/>
      <c r="BF11" s="46"/>
      <c r="BG11" s="46"/>
      <c r="BH11" s="46"/>
      <c r="BI11" s="46"/>
      <c r="BJ11" s="46"/>
      <c r="BK11" s="46"/>
    </row>
    <row r="12" spans="1:63" s="57" customFormat="1">
      <c r="A12" s="42" t="s">
        <v>51</v>
      </c>
      <c r="B12" s="43" t="s">
        <v>52</v>
      </c>
      <c r="C12" s="44" t="s">
        <v>53</v>
      </c>
      <c r="D12" s="45" t="s">
        <v>54</v>
      </c>
      <c r="E12" s="46" t="s">
        <v>55</v>
      </c>
      <c r="F12" s="47" t="str">
        <f t="shared" si="0"/>
        <v>9J1_970_000</v>
      </c>
      <c r="G12" s="47" t="s">
        <v>91</v>
      </c>
      <c r="H12" s="47" t="str">
        <f t="shared" si="1"/>
        <v>1J119J1000</v>
      </c>
      <c r="I12" s="47" t="str">
        <f t="shared" si="2"/>
        <v>E0</v>
      </c>
      <c r="J12" s="58" t="s">
        <v>56</v>
      </c>
      <c r="K12" s="46"/>
      <c r="L12" s="48" t="s">
        <v>58</v>
      </c>
      <c r="M12" s="45">
        <v>7052</v>
      </c>
      <c r="N12" s="45">
        <v>2036</v>
      </c>
      <c r="O12" s="49">
        <v>2035</v>
      </c>
      <c r="P12" s="46"/>
      <c r="Q12" s="43" t="s">
        <v>93</v>
      </c>
      <c r="R12" s="50" t="str">
        <f t="shared" si="3"/>
        <v>1J119J1000E0D</v>
      </c>
      <c r="S12" s="51" t="str">
        <f t="shared" si="4"/>
        <v>NICHT AKTUELL</v>
      </c>
      <c r="T12" s="46"/>
      <c r="U12" s="43" t="s">
        <v>93</v>
      </c>
      <c r="V12" s="46"/>
      <c r="W12" s="52">
        <v>0.9</v>
      </c>
      <c r="X12" s="53"/>
      <c r="Y12" s="54" t="s">
        <v>54</v>
      </c>
      <c r="Z12" s="54" t="s">
        <v>54</v>
      </c>
      <c r="AA12" s="54" t="s">
        <v>60</v>
      </c>
      <c r="AB12" s="46" t="s">
        <v>61</v>
      </c>
      <c r="AC12" s="55"/>
      <c r="AD12" s="46" t="s">
        <v>62</v>
      </c>
      <c r="AE12" s="46" t="s">
        <v>63</v>
      </c>
      <c r="AF12" s="55" t="s">
        <v>64</v>
      </c>
      <c r="AG12" s="46" t="s">
        <v>65</v>
      </c>
      <c r="AH12" s="46" t="s">
        <v>66</v>
      </c>
      <c r="AI12" s="46" t="s">
        <v>67</v>
      </c>
      <c r="AJ12" s="46" t="s">
        <v>68</v>
      </c>
      <c r="AK12" s="46" t="s">
        <v>69</v>
      </c>
      <c r="AL12" s="46" t="s">
        <v>70</v>
      </c>
      <c r="AM12" s="46" t="s">
        <v>71</v>
      </c>
      <c r="AN12" s="46"/>
      <c r="AO12" s="46"/>
      <c r="AP12" s="46" t="s">
        <v>72</v>
      </c>
      <c r="AQ12" s="46" t="s">
        <v>73</v>
      </c>
      <c r="AR12" s="46" t="s">
        <v>74</v>
      </c>
      <c r="AS12" s="46"/>
      <c r="AT12" s="46" t="s">
        <v>75</v>
      </c>
      <c r="AU12" s="46" t="s">
        <v>76</v>
      </c>
      <c r="AV12" s="46" t="s">
        <v>77</v>
      </c>
      <c r="AW12" s="46" t="s">
        <v>78</v>
      </c>
      <c r="AX12" s="46" t="s">
        <v>79</v>
      </c>
      <c r="AY12" s="46" t="s">
        <v>80</v>
      </c>
      <c r="AZ12" s="46"/>
      <c r="BA12" s="46" t="s">
        <v>81</v>
      </c>
      <c r="BB12" s="46"/>
      <c r="BC12" s="46"/>
      <c r="BD12" s="46"/>
      <c r="BE12" s="46"/>
      <c r="BF12" s="46"/>
      <c r="BG12" s="46"/>
      <c r="BH12" s="46"/>
      <c r="BI12" s="46"/>
      <c r="BJ12" s="46"/>
      <c r="BK12" s="46"/>
    </row>
    <row r="13" spans="1:63" s="57" customFormat="1">
      <c r="A13" s="42" t="s">
        <v>51</v>
      </c>
      <c r="B13" s="43" t="s">
        <v>52</v>
      </c>
      <c r="C13" s="44" t="s">
        <v>53</v>
      </c>
      <c r="D13" s="45" t="s">
        <v>54</v>
      </c>
      <c r="E13" s="46" t="s">
        <v>55</v>
      </c>
      <c r="F13" s="47" t="str">
        <f t="shared" si="0"/>
        <v>9J1_970_000</v>
      </c>
      <c r="G13" s="47" t="s">
        <v>91</v>
      </c>
      <c r="H13" s="47" t="str">
        <f t="shared" si="1"/>
        <v>1J119J1000</v>
      </c>
      <c r="I13" s="47" t="str">
        <f t="shared" si="2"/>
        <v>E0</v>
      </c>
      <c r="J13" s="58" t="s">
        <v>91</v>
      </c>
      <c r="K13" s="46"/>
      <c r="L13" s="48" t="s">
        <v>58</v>
      </c>
      <c r="M13" s="45" t="s">
        <v>84</v>
      </c>
      <c r="N13" s="45">
        <v>2036</v>
      </c>
      <c r="O13" s="49">
        <v>2039</v>
      </c>
      <c r="P13" s="46"/>
      <c r="Q13" s="43" t="s">
        <v>93</v>
      </c>
      <c r="R13" s="50" t="str">
        <f t="shared" si="3"/>
        <v>1J119J1000E0E</v>
      </c>
      <c r="S13" s="51" t="str">
        <f t="shared" si="4"/>
        <v>NICHT AKTUELL</v>
      </c>
      <c r="T13" s="46"/>
      <c r="U13" s="43" t="s">
        <v>93</v>
      </c>
      <c r="V13" s="46"/>
      <c r="W13" s="52">
        <v>0.9</v>
      </c>
      <c r="X13" s="53"/>
      <c r="Y13" s="54" t="s">
        <v>54</v>
      </c>
      <c r="Z13" s="54" t="s">
        <v>54</v>
      </c>
      <c r="AA13" s="54" t="s">
        <v>60</v>
      </c>
      <c r="AB13" s="46" t="s">
        <v>61</v>
      </c>
      <c r="AC13" s="55"/>
      <c r="AD13" s="46" t="s">
        <v>62</v>
      </c>
      <c r="AE13" s="56" t="s">
        <v>85</v>
      </c>
      <c r="AF13" s="55" t="s">
        <v>64</v>
      </c>
      <c r="AG13" s="46" t="s">
        <v>65</v>
      </c>
      <c r="AH13" s="46" t="s">
        <v>66</v>
      </c>
      <c r="AI13" s="56" t="s">
        <v>86</v>
      </c>
      <c r="AJ13" s="46" t="s">
        <v>68</v>
      </c>
      <c r="AK13" s="46" t="s">
        <v>69</v>
      </c>
      <c r="AL13" s="56" t="s">
        <v>87</v>
      </c>
      <c r="AM13" s="46" t="s">
        <v>71</v>
      </c>
      <c r="AN13" s="46"/>
      <c r="AO13" s="46"/>
      <c r="AP13" s="46" t="s">
        <v>72</v>
      </c>
      <c r="AQ13" s="46" t="s">
        <v>73</v>
      </c>
      <c r="AR13" s="46" t="s">
        <v>74</v>
      </c>
      <c r="AS13" s="46"/>
      <c r="AT13" s="46" t="s">
        <v>75</v>
      </c>
      <c r="AU13" s="46" t="s">
        <v>76</v>
      </c>
      <c r="AV13" s="46" t="s">
        <v>77</v>
      </c>
      <c r="AW13" s="46" t="s">
        <v>78</v>
      </c>
      <c r="AX13" s="46" t="s">
        <v>79</v>
      </c>
      <c r="AY13" s="46" t="s">
        <v>80</v>
      </c>
      <c r="AZ13" s="46"/>
      <c r="BA13" s="46" t="s">
        <v>81</v>
      </c>
      <c r="BB13" s="46"/>
      <c r="BC13" s="46"/>
      <c r="BD13" s="46"/>
      <c r="BE13" s="46"/>
      <c r="BF13" s="46"/>
      <c r="BG13" s="46"/>
      <c r="BH13" s="46"/>
      <c r="BI13" s="46"/>
      <c r="BJ13" s="46"/>
      <c r="BK13" s="46"/>
    </row>
    <row r="14" spans="1:63" s="57" customFormat="1">
      <c r="A14" s="42" t="s">
        <v>51</v>
      </c>
      <c r="B14" s="43" t="s">
        <v>52</v>
      </c>
      <c r="C14" s="44" t="s">
        <v>53</v>
      </c>
      <c r="D14" s="45" t="s">
        <v>54</v>
      </c>
      <c r="E14" s="56" t="s">
        <v>723</v>
      </c>
      <c r="F14" s="47" t="str">
        <f>LEFT(Q14,11)</f>
        <v>9J1_970_000</v>
      </c>
      <c r="G14" s="47" t="s">
        <v>91</v>
      </c>
      <c r="H14" s="47" t="str">
        <f>CONCATENATE(IF(MID(Q14,5,3)="970","1J11"),LEFT(U14,3),RIGHT(F14,3))</f>
        <v>1J119J1000</v>
      </c>
      <c r="I14" s="47" t="str">
        <f>IF(G14=0,"00",IF(LEN(G14)=1,CONCATENATE(G14,0),G14))</f>
        <v>E0</v>
      </c>
      <c r="J14" s="58" t="s">
        <v>196</v>
      </c>
      <c r="K14" s="46"/>
      <c r="L14" s="48" t="s">
        <v>58</v>
      </c>
      <c r="M14" s="45" t="s">
        <v>724</v>
      </c>
      <c r="N14" s="45">
        <v>2103</v>
      </c>
      <c r="O14" s="49">
        <v>2102</v>
      </c>
      <c r="P14" s="46"/>
      <c r="Q14" s="43" t="s">
        <v>93</v>
      </c>
      <c r="R14" s="242" t="str">
        <f>IF(J14&lt;&gt;"",CONCATENATE(H14,I14,J14),CONCATENATE(H14,I14,K14))</f>
        <v>1J119J1000E0F</v>
      </c>
      <c r="S14" s="51" t="str">
        <f>IF(N14="-","KEIN LIEFERUMFANG",IF(AND(N14&lt;=S$3,O14=""),"AKTUELL",IF(O14=N14,"KEIN SERIENEINSATZ",IF(N14&gt;S$3,"NOCH NICHT AKTUELL",IF(AND(N14&lt;S$3,O14&lt;S$3),"NICHT AKTUELL",IF(N14&lt;=S$3,"AKTUELL"))))))</f>
        <v>NOCH NICHT AKTUELL</v>
      </c>
      <c r="T14" s="46"/>
      <c r="U14" s="43" t="s">
        <v>93</v>
      </c>
      <c r="V14" s="46"/>
      <c r="W14" s="52">
        <v>0.9</v>
      </c>
      <c r="X14" s="53"/>
      <c r="Y14" s="54" t="s">
        <v>54</v>
      </c>
      <c r="Z14" s="54" t="s">
        <v>54</v>
      </c>
      <c r="AA14" s="54" t="s">
        <v>60</v>
      </c>
      <c r="AB14" s="46" t="s">
        <v>61</v>
      </c>
      <c r="AC14" s="55"/>
      <c r="AD14" s="56" t="s">
        <v>725</v>
      </c>
      <c r="AE14" s="56" t="s">
        <v>726</v>
      </c>
      <c r="AF14" s="243" t="s">
        <v>727</v>
      </c>
      <c r="AG14" s="46" t="s">
        <v>65</v>
      </c>
      <c r="AH14" s="46" t="s">
        <v>66</v>
      </c>
      <c r="AI14" s="46" t="s">
        <v>86</v>
      </c>
      <c r="AJ14" s="46" t="s">
        <v>68</v>
      </c>
      <c r="AK14" s="46" t="s">
        <v>69</v>
      </c>
      <c r="AL14" s="46" t="s">
        <v>87</v>
      </c>
      <c r="AM14" s="46" t="s">
        <v>71</v>
      </c>
      <c r="AN14" s="46"/>
      <c r="AO14" s="46"/>
      <c r="AP14" s="46" t="s">
        <v>72</v>
      </c>
      <c r="AQ14" s="46" t="s">
        <v>73</v>
      </c>
      <c r="AR14" s="46" t="s">
        <v>74</v>
      </c>
      <c r="AS14" s="46"/>
      <c r="AT14" s="46" t="s">
        <v>75</v>
      </c>
      <c r="AU14" s="46" t="s">
        <v>76</v>
      </c>
      <c r="AV14" s="46" t="s">
        <v>77</v>
      </c>
      <c r="AW14" s="46" t="s">
        <v>78</v>
      </c>
      <c r="AX14" s="46" t="s">
        <v>79</v>
      </c>
      <c r="AY14" s="46" t="s">
        <v>80</v>
      </c>
      <c r="AZ14" s="46"/>
      <c r="BA14" s="46" t="s">
        <v>81</v>
      </c>
      <c r="BB14" s="46"/>
      <c r="BC14" s="56" t="s">
        <v>728</v>
      </c>
      <c r="BD14" s="46"/>
      <c r="BE14" s="46"/>
      <c r="BF14" s="46"/>
      <c r="BG14" s="46"/>
      <c r="BH14" s="46"/>
      <c r="BI14" s="46"/>
      <c r="BJ14" s="46"/>
      <c r="BK14" s="46"/>
    </row>
    <row r="15" spans="1:63" s="75" customFormat="1">
      <c r="A15" s="59" t="s">
        <v>51</v>
      </c>
      <c r="B15" s="60" t="s">
        <v>52</v>
      </c>
      <c r="C15" s="61" t="s">
        <v>53</v>
      </c>
      <c r="D15" s="62" t="s">
        <v>54</v>
      </c>
      <c r="E15" s="63" t="s">
        <v>88</v>
      </c>
      <c r="F15" s="64" t="str">
        <f t="shared" si="0"/>
        <v>9J1_970_000</v>
      </c>
      <c r="G15" s="64" t="s">
        <v>91</v>
      </c>
      <c r="H15" s="64" t="str">
        <f t="shared" si="1"/>
        <v>1J119J1000</v>
      </c>
      <c r="I15" s="64" t="str">
        <f t="shared" si="2"/>
        <v>E0</v>
      </c>
      <c r="J15" s="65" t="s">
        <v>94</v>
      </c>
      <c r="K15" s="63"/>
      <c r="L15" s="66" t="s">
        <v>58</v>
      </c>
      <c r="M15" s="62" t="s">
        <v>90</v>
      </c>
      <c r="N15" s="62">
        <v>2040</v>
      </c>
      <c r="O15" s="67">
        <v>2048</v>
      </c>
      <c r="P15" s="63"/>
      <c r="Q15" s="60" t="s">
        <v>93</v>
      </c>
      <c r="R15" s="68" t="str">
        <f t="shared" si="3"/>
        <v>1J119J1000E0G</v>
      </c>
      <c r="S15" s="69" t="str">
        <f t="shared" si="4"/>
        <v>AKTUELL</v>
      </c>
      <c r="T15" s="63"/>
      <c r="U15" s="60" t="s">
        <v>93</v>
      </c>
      <c r="V15" s="63"/>
      <c r="W15" s="70">
        <v>0.9</v>
      </c>
      <c r="X15" s="71"/>
      <c r="Y15" s="72" t="s">
        <v>54</v>
      </c>
      <c r="Z15" s="72" t="s">
        <v>54</v>
      </c>
      <c r="AA15" s="72" t="s">
        <v>60</v>
      </c>
      <c r="AB15" s="63" t="s">
        <v>61</v>
      </c>
      <c r="AC15" s="73"/>
      <c r="AD15" s="63" t="s">
        <v>62</v>
      </c>
      <c r="AE15" s="74" t="s">
        <v>85</v>
      </c>
      <c r="AF15" s="73" t="s">
        <v>64</v>
      </c>
      <c r="AG15" s="63" t="s">
        <v>65</v>
      </c>
      <c r="AH15" s="63" t="s">
        <v>66</v>
      </c>
      <c r="AI15" s="74" t="s">
        <v>86</v>
      </c>
      <c r="AJ15" s="63" t="s">
        <v>68</v>
      </c>
      <c r="AK15" s="63" t="s">
        <v>69</v>
      </c>
      <c r="AL15" s="74" t="s">
        <v>87</v>
      </c>
      <c r="AM15" s="63" t="s">
        <v>71</v>
      </c>
      <c r="AN15" s="63"/>
      <c r="AO15" s="63"/>
      <c r="AP15" s="63" t="s">
        <v>72</v>
      </c>
      <c r="AQ15" s="63" t="s">
        <v>73</v>
      </c>
      <c r="AR15" s="63" t="s">
        <v>74</v>
      </c>
      <c r="AS15" s="63"/>
      <c r="AT15" s="63" t="s">
        <v>75</v>
      </c>
      <c r="AU15" s="63" t="s">
        <v>76</v>
      </c>
      <c r="AV15" s="63" t="s">
        <v>77</v>
      </c>
      <c r="AW15" s="63" t="s">
        <v>78</v>
      </c>
      <c r="AX15" s="63" t="s">
        <v>79</v>
      </c>
      <c r="AY15" s="63" t="s">
        <v>80</v>
      </c>
      <c r="AZ15" s="63"/>
      <c r="BA15" s="63" t="s">
        <v>81</v>
      </c>
      <c r="BB15" s="63"/>
      <c r="BC15" s="63"/>
      <c r="BD15" s="63"/>
      <c r="BE15" s="63"/>
      <c r="BF15" s="63"/>
      <c r="BG15" s="63"/>
      <c r="BH15" s="63"/>
      <c r="BI15" s="63"/>
      <c r="BJ15" s="63"/>
      <c r="BK15" s="63"/>
    </row>
    <row r="16" spans="1:63" s="75" customFormat="1">
      <c r="A16" s="59" t="s">
        <v>51</v>
      </c>
      <c r="B16" s="60" t="s">
        <v>52</v>
      </c>
      <c r="C16" s="61" t="s">
        <v>53</v>
      </c>
      <c r="D16" s="62" t="s">
        <v>54</v>
      </c>
      <c r="E16" s="74" t="s">
        <v>729</v>
      </c>
      <c r="F16" s="64" t="str">
        <f>LEFT(Q16,11)</f>
        <v>9J1_970_000</v>
      </c>
      <c r="G16" s="64" t="s">
        <v>91</v>
      </c>
      <c r="H16" s="64" t="str">
        <f>CONCATENATE(IF(MID(Q16,5,3)="970","1J11"),LEFT(U16,3),RIGHT(F16,3))</f>
        <v>1J119J1000</v>
      </c>
      <c r="I16" s="64" t="str">
        <f>IF(G16=0,"00",IF(LEN(G16)=1,CONCATENATE(G16,0),G16))</f>
        <v>E0</v>
      </c>
      <c r="J16" s="65" t="s">
        <v>57</v>
      </c>
      <c r="K16" s="63"/>
      <c r="L16" s="66" t="s">
        <v>58</v>
      </c>
      <c r="M16" s="62" t="s">
        <v>784</v>
      </c>
      <c r="N16" s="62">
        <v>2103</v>
      </c>
      <c r="O16" s="67">
        <v>2114</v>
      </c>
      <c r="P16" s="63"/>
      <c r="Q16" s="60" t="s">
        <v>93</v>
      </c>
      <c r="R16" s="237" t="str">
        <f>IF(J16&lt;&gt;"",CONCATENATE(H16,I16,J16),CONCATENATE(H16,I16,K16))</f>
        <v>1J119J1000E0H</v>
      </c>
      <c r="S16" s="69" t="str">
        <f>IF(N16="-","KEIN LIEFERUMFANG",IF(AND(N16&lt;=S$3,O16=""),"AKTUELL",IF(O16=N16,"KEIN SERIENEINSATZ",IF(N16&gt;S$3,"NOCH NICHT AKTUELL",IF(AND(N16&lt;S$3,O16&lt;S$3),"NICHT AKTUELL",IF(N16&lt;=S$3,"AKTUELL"))))))</f>
        <v>NOCH NICHT AKTUELL</v>
      </c>
      <c r="T16" s="63"/>
      <c r="U16" s="60" t="s">
        <v>93</v>
      </c>
      <c r="V16" s="63"/>
      <c r="W16" s="70">
        <v>0.9</v>
      </c>
      <c r="X16" s="71"/>
      <c r="Y16" s="72" t="s">
        <v>54</v>
      </c>
      <c r="Z16" s="72" t="s">
        <v>54</v>
      </c>
      <c r="AA16" s="72" t="s">
        <v>60</v>
      </c>
      <c r="AB16" s="63" t="s">
        <v>61</v>
      </c>
      <c r="AC16" s="73"/>
      <c r="AD16" s="74" t="s">
        <v>725</v>
      </c>
      <c r="AE16" s="74" t="s">
        <v>726</v>
      </c>
      <c r="AF16" s="207" t="s">
        <v>727</v>
      </c>
      <c r="AG16" s="63" t="s">
        <v>65</v>
      </c>
      <c r="AH16" s="63" t="s">
        <v>66</v>
      </c>
      <c r="AI16" s="74" t="s">
        <v>761</v>
      </c>
      <c r="AJ16" s="63" t="s">
        <v>68</v>
      </c>
      <c r="AK16" s="63" t="s">
        <v>69</v>
      </c>
      <c r="AL16" s="63" t="s">
        <v>87</v>
      </c>
      <c r="AM16" s="63" t="s">
        <v>71</v>
      </c>
      <c r="AN16" s="63" t="s">
        <v>700</v>
      </c>
      <c r="AO16" s="63"/>
      <c r="AP16" s="63" t="s">
        <v>72</v>
      </c>
      <c r="AQ16" s="63" t="s">
        <v>73</v>
      </c>
      <c r="AR16" s="63" t="s">
        <v>74</v>
      </c>
      <c r="AS16" s="63"/>
      <c r="AT16" s="63" t="s">
        <v>75</v>
      </c>
      <c r="AU16" s="63" t="s">
        <v>76</v>
      </c>
      <c r="AV16" s="63" t="s">
        <v>77</v>
      </c>
      <c r="AW16" s="63" t="s">
        <v>78</v>
      </c>
      <c r="AX16" s="63" t="s">
        <v>79</v>
      </c>
      <c r="AY16" s="63" t="s">
        <v>80</v>
      </c>
      <c r="AZ16" s="63"/>
      <c r="BA16" s="63" t="s">
        <v>81</v>
      </c>
      <c r="BB16" s="63"/>
      <c r="BC16" s="74" t="s">
        <v>728</v>
      </c>
      <c r="BD16" s="63"/>
      <c r="BE16" s="63"/>
      <c r="BF16" s="63"/>
      <c r="BG16" s="63"/>
      <c r="BH16" s="63"/>
      <c r="BI16" s="63"/>
      <c r="BJ16" s="63"/>
      <c r="BK16" s="63"/>
    </row>
    <row r="17" spans="1:63" s="75" customFormat="1">
      <c r="A17" s="59" t="s">
        <v>51</v>
      </c>
      <c r="B17" s="60" t="s">
        <v>52</v>
      </c>
      <c r="C17" s="61" t="s">
        <v>53</v>
      </c>
      <c r="D17" s="62" t="s">
        <v>54</v>
      </c>
      <c r="E17" s="74" t="s">
        <v>698</v>
      </c>
      <c r="F17" s="64" t="str">
        <f t="shared" si="0"/>
        <v>9J1_970_000</v>
      </c>
      <c r="G17" s="64" t="s">
        <v>91</v>
      </c>
      <c r="H17" s="64" t="str">
        <f t="shared" si="1"/>
        <v>1J119J1000</v>
      </c>
      <c r="I17" s="64" t="str">
        <f t="shared" si="2"/>
        <v>E0</v>
      </c>
      <c r="J17" s="65" t="s">
        <v>82</v>
      </c>
      <c r="K17" s="63"/>
      <c r="L17" s="66" t="s">
        <v>58</v>
      </c>
      <c r="M17" s="62" t="s">
        <v>699</v>
      </c>
      <c r="N17" s="62">
        <v>2048</v>
      </c>
      <c r="O17" s="67">
        <v>2102</v>
      </c>
      <c r="P17" s="63"/>
      <c r="Q17" s="60" t="s">
        <v>93</v>
      </c>
      <c r="R17" s="68" t="str">
        <f t="shared" si="3"/>
        <v>1J119J1000E0J</v>
      </c>
      <c r="S17" s="69" t="str">
        <f t="shared" si="4"/>
        <v>AKTUELL</v>
      </c>
      <c r="T17" s="63"/>
      <c r="U17" s="60" t="s">
        <v>93</v>
      </c>
      <c r="V17" s="63"/>
      <c r="W17" s="70">
        <v>0.9</v>
      </c>
      <c r="X17" s="71"/>
      <c r="Y17" s="72" t="s">
        <v>54</v>
      </c>
      <c r="Z17" s="72" t="s">
        <v>54</v>
      </c>
      <c r="AA17" s="72" t="s">
        <v>60</v>
      </c>
      <c r="AB17" s="63" t="s">
        <v>61</v>
      </c>
      <c r="AC17" s="73"/>
      <c r="AD17" s="63" t="s">
        <v>62</v>
      </c>
      <c r="AE17" s="74" t="s">
        <v>85</v>
      </c>
      <c r="AF17" s="73" t="s">
        <v>64</v>
      </c>
      <c r="AG17" s="63" t="s">
        <v>65</v>
      </c>
      <c r="AH17" s="63" t="s">
        <v>66</v>
      </c>
      <c r="AI17" s="74" t="s">
        <v>86</v>
      </c>
      <c r="AJ17" s="63" t="s">
        <v>68</v>
      </c>
      <c r="AK17" s="63" t="s">
        <v>69</v>
      </c>
      <c r="AL17" s="74" t="s">
        <v>87</v>
      </c>
      <c r="AM17" s="63" t="s">
        <v>71</v>
      </c>
      <c r="AN17" s="63" t="s">
        <v>700</v>
      </c>
      <c r="AO17" s="63"/>
      <c r="AP17" s="63" t="s">
        <v>72</v>
      </c>
      <c r="AQ17" s="63" t="s">
        <v>73</v>
      </c>
      <c r="AR17" s="63" t="s">
        <v>74</v>
      </c>
      <c r="AS17" s="63"/>
      <c r="AT17" s="63" t="s">
        <v>75</v>
      </c>
      <c r="AU17" s="63" t="s">
        <v>76</v>
      </c>
      <c r="AV17" s="63" t="s">
        <v>77</v>
      </c>
      <c r="AW17" s="63" t="s">
        <v>78</v>
      </c>
      <c r="AX17" s="63" t="s">
        <v>79</v>
      </c>
      <c r="AY17" s="63" t="s">
        <v>80</v>
      </c>
      <c r="AZ17" s="63"/>
      <c r="BA17" s="63" t="s">
        <v>81</v>
      </c>
      <c r="BB17" s="63"/>
      <c r="BC17" s="63"/>
      <c r="BD17" s="63"/>
      <c r="BE17" s="63"/>
      <c r="BF17" s="63"/>
      <c r="BG17" s="63"/>
      <c r="BH17" s="63"/>
      <c r="BI17" s="63"/>
      <c r="BJ17" s="63"/>
      <c r="BK17" s="63"/>
    </row>
    <row r="18" spans="1:63" s="75" customFormat="1">
      <c r="A18" s="59" t="s">
        <v>51</v>
      </c>
      <c r="B18" s="60" t="s">
        <v>52</v>
      </c>
      <c r="C18" s="61" t="s">
        <v>53</v>
      </c>
      <c r="D18" s="62" t="s">
        <v>54</v>
      </c>
      <c r="E18" s="74" t="s">
        <v>729</v>
      </c>
      <c r="F18" s="64" t="str">
        <f>LEFT(Q18,11)</f>
        <v>9J1_970_000</v>
      </c>
      <c r="G18" s="64" t="s">
        <v>91</v>
      </c>
      <c r="H18" s="64" t="str">
        <f>CONCATENATE(IF(MID(Q18,5,3)="970","1J11"),LEFT(U18,3),RIGHT(F18,3))</f>
        <v>1J119J1000</v>
      </c>
      <c r="I18" s="64" t="str">
        <f>IF(G18=0,"00",IF(LEN(G18)=1,CONCATENATE(G18,0),G18))</f>
        <v>E0</v>
      </c>
      <c r="J18" s="65" t="s">
        <v>83</v>
      </c>
      <c r="K18" s="63"/>
      <c r="L18" s="66" t="s">
        <v>58</v>
      </c>
      <c r="M18" s="62">
        <v>7260</v>
      </c>
      <c r="N18" s="62">
        <v>2115</v>
      </c>
      <c r="O18" s="67"/>
      <c r="P18" s="63"/>
      <c r="Q18" s="60" t="s">
        <v>93</v>
      </c>
      <c r="R18" s="237" t="str">
        <f>IF(J18&lt;&gt;"",CONCATENATE(H18,I18,J18),CONCATENATE(H18,I18,K18))</f>
        <v>1J119J1000E0K</v>
      </c>
      <c r="S18" s="69" t="str">
        <f>IF(N18="-","KEIN LIEFERUMFANG",IF(AND(N18&lt;=S$3,O18=""),"AKTUELL",IF(O18=N18,"KEIN SERIENEINSATZ",IF(N18&gt;S$3,"NOCH NICHT AKTUELL",IF(AND(N18&lt;S$3,O18&lt;S$3),"NICHT AKTUELL",IF(N18&lt;=S$3,"AKTUELL"))))))</f>
        <v>NOCH NICHT AKTUELL</v>
      </c>
      <c r="T18" s="63"/>
      <c r="U18" s="60" t="s">
        <v>93</v>
      </c>
      <c r="V18" s="63"/>
      <c r="W18" s="70">
        <v>0.9</v>
      </c>
      <c r="X18" s="71"/>
      <c r="Y18" s="72" t="s">
        <v>54</v>
      </c>
      <c r="Z18" s="72" t="s">
        <v>54</v>
      </c>
      <c r="AA18" s="72" t="s">
        <v>60</v>
      </c>
      <c r="AB18" s="63" t="s">
        <v>61</v>
      </c>
      <c r="AC18" s="73"/>
      <c r="AD18" s="74" t="s">
        <v>725</v>
      </c>
      <c r="AE18" s="74" t="s">
        <v>821</v>
      </c>
      <c r="AF18" s="207" t="s">
        <v>727</v>
      </c>
      <c r="AG18" s="74" t="s">
        <v>785</v>
      </c>
      <c r="AH18" s="63" t="s">
        <v>66</v>
      </c>
      <c r="AI18" s="74" t="s">
        <v>761</v>
      </c>
      <c r="AJ18" s="63" t="s">
        <v>68</v>
      </c>
      <c r="AK18" s="63" t="s">
        <v>69</v>
      </c>
      <c r="AL18" s="63" t="s">
        <v>87</v>
      </c>
      <c r="AM18" s="63" t="s">
        <v>71</v>
      </c>
      <c r="AN18" s="63" t="s">
        <v>700</v>
      </c>
      <c r="AO18" s="63"/>
      <c r="AP18" s="63" t="s">
        <v>72</v>
      </c>
      <c r="AQ18" s="63" t="s">
        <v>73</v>
      </c>
      <c r="AR18" s="63" t="s">
        <v>74</v>
      </c>
      <c r="AS18" s="63"/>
      <c r="AT18" s="63" t="s">
        <v>75</v>
      </c>
      <c r="AU18" s="63" t="s">
        <v>76</v>
      </c>
      <c r="AV18" s="63" t="s">
        <v>77</v>
      </c>
      <c r="AW18" s="63" t="s">
        <v>78</v>
      </c>
      <c r="AX18" s="63" t="s">
        <v>79</v>
      </c>
      <c r="AY18" s="63" t="s">
        <v>80</v>
      </c>
      <c r="AZ18" s="63"/>
      <c r="BA18" s="63" t="s">
        <v>81</v>
      </c>
      <c r="BB18" s="63"/>
      <c r="BC18" s="74" t="s">
        <v>728</v>
      </c>
      <c r="BD18" s="63"/>
      <c r="BE18" s="63"/>
      <c r="BF18" s="63"/>
      <c r="BG18" s="63"/>
      <c r="BH18" s="63"/>
      <c r="BI18" s="63"/>
      <c r="BJ18" s="63"/>
      <c r="BK18" s="63"/>
    </row>
    <row r="19" spans="1:63" s="91" customFormat="1">
      <c r="A19" s="76" t="s">
        <v>51</v>
      </c>
      <c r="B19" s="77" t="s">
        <v>95</v>
      </c>
      <c r="C19" s="78" t="s">
        <v>53</v>
      </c>
      <c r="D19" s="79" t="s">
        <v>54</v>
      </c>
      <c r="E19" s="80" t="s">
        <v>96</v>
      </c>
      <c r="F19" s="81" t="str">
        <f t="shared" si="0"/>
        <v>9J1_970_007</v>
      </c>
      <c r="G19" s="81" t="str">
        <f t="shared" ref="G19:G95" si="5">IF(LEN(Q19)=11,0,MID(Q19,13,2))</f>
        <v>A</v>
      </c>
      <c r="H19" s="81" t="str">
        <f t="shared" si="1"/>
        <v>1J119J1007</v>
      </c>
      <c r="I19" s="81" t="str">
        <f t="shared" si="2"/>
        <v>A0</v>
      </c>
      <c r="J19" s="79" t="s">
        <v>83</v>
      </c>
      <c r="K19" s="80"/>
      <c r="L19" s="82" t="s">
        <v>58</v>
      </c>
      <c r="M19" s="79"/>
      <c r="N19" s="83">
        <v>1933</v>
      </c>
      <c r="O19" s="84">
        <v>2047</v>
      </c>
      <c r="P19" s="80"/>
      <c r="Q19" s="77" t="s">
        <v>97</v>
      </c>
      <c r="R19" s="85" t="str">
        <f t="shared" si="3"/>
        <v>1J119J1007A0K</v>
      </c>
      <c r="S19" s="86" t="str">
        <f t="shared" si="4"/>
        <v>NICHT AKTUELL</v>
      </c>
      <c r="T19" s="80"/>
      <c r="U19" s="77" t="s">
        <v>97</v>
      </c>
      <c r="V19" s="80"/>
      <c r="W19" s="87">
        <v>0.9</v>
      </c>
      <c r="X19" s="88"/>
      <c r="Y19" s="89" t="s">
        <v>54</v>
      </c>
      <c r="Z19" s="89" t="s">
        <v>54</v>
      </c>
      <c r="AA19" s="89" t="s">
        <v>60</v>
      </c>
      <c r="AB19" s="80"/>
      <c r="AC19" s="90"/>
      <c r="AD19" s="80" t="s">
        <v>98</v>
      </c>
      <c r="AE19" s="80"/>
      <c r="AF19" s="90"/>
      <c r="AG19" s="80" t="s">
        <v>99</v>
      </c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 t="s">
        <v>100</v>
      </c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</row>
    <row r="20" spans="1:63" s="75" customFormat="1">
      <c r="A20" s="59" t="s">
        <v>51</v>
      </c>
      <c r="B20" s="60" t="s">
        <v>95</v>
      </c>
      <c r="C20" s="61" t="s">
        <v>53</v>
      </c>
      <c r="D20" s="62" t="s">
        <v>54</v>
      </c>
      <c r="E20" s="74" t="s">
        <v>701</v>
      </c>
      <c r="F20" s="64" t="str">
        <f>LEFT(Q20,11)</f>
        <v>9J1_970_007</v>
      </c>
      <c r="G20" s="64" t="str">
        <f>IF(LEN(Q20)=11,0,MID(Q20,13,2))</f>
        <v>A</v>
      </c>
      <c r="H20" s="64" t="str">
        <f>CONCATENATE(IF(MID(Q20,5,3)="970","1J11"),LEFT(U20,3),RIGHT(F20,3))</f>
        <v>1J119J1007</v>
      </c>
      <c r="I20" s="64" t="str">
        <f>IF(G20=0,"00",IF(LEN(G20)=1,CONCATENATE(G20,0),G20))</f>
        <v>A0</v>
      </c>
      <c r="J20" s="65" t="s">
        <v>224</v>
      </c>
      <c r="K20" s="63"/>
      <c r="L20" s="66" t="s">
        <v>58</v>
      </c>
      <c r="M20" s="62">
        <v>7078</v>
      </c>
      <c r="N20" s="203">
        <v>2048</v>
      </c>
      <c r="O20" s="67"/>
      <c r="P20" s="63"/>
      <c r="Q20" s="60" t="s">
        <v>97</v>
      </c>
      <c r="R20" s="68" t="str">
        <f>IF(J20&lt;&gt;"",CONCATENATE(H20,I20,J20),CONCATENATE(H20,I20,K20))</f>
        <v>1J119J1007A0L</v>
      </c>
      <c r="S20" s="204" t="str">
        <f>IF(N20="-","KEIN LIEFERUMFANG",IF(AND(N20&lt;=S$3,O20=""),"AKTUELL",IF(O20=N20,"KEIN SERIENEINSATZ",IF(N20&gt;S$3,"NOCH NICHT AKTUELL",IF(AND(N20&lt;S$3,O20&lt;S$3),"NICHT AKTUELL",IF(N20&lt;=S$3,"AKTUELL"))))))</f>
        <v>AKTUELL</v>
      </c>
      <c r="T20" s="63"/>
      <c r="U20" s="60" t="s">
        <v>97</v>
      </c>
      <c r="V20" s="63"/>
      <c r="W20" s="205">
        <v>0.9</v>
      </c>
      <c r="X20" s="206"/>
      <c r="Y20" s="72" t="s">
        <v>54</v>
      </c>
      <c r="Z20" s="72" t="s">
        <v>54</v>
      </c>
      <c r="AA20" s="72" t="s">
        <v>60</v>
      </c>
      <c r="AB20" s="63"/>
      <c r="AC20" s="73"/>
      <c r="AD20" s="63" t="s">
        <v>98</v>
      </c>
      <c r="AE20" s="63"/>
      <c r="AF20" s="73"/>
      <c r="AG20" s="63" t="s">
        <v>99</v>
      </c>
      <c r="AH20" s="63"/>
      <c r="AI20" s="63"/>
      <c r="AJ20" s="63"/>
      <c r="AK20" s="63"/>
      <c r="AL20" s="63"/>
      <c r="AM20" s="63"/>
      <c r="AN20" s="63" t="s">
        <v>702</v>
      </c>
      <c r="AO20" s="63"/>
      <c r="AP20" s="63"/>
      <c r="AQ20" s="63"/>
      <c r="AR20" s="63"/>
      <c r="AS20" s="63"/>
      <c r="AT20" s="63"/>
      <c r="AU20" s="63"/>
      <c r="AV20" s="63"/>
      <c r="AW20" s="63" t="s">
        <v>100</v>
      </c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</row>
    <row r="21" spans="1:63" s="75" customFormat="1">
      <c r="A21" s="59" t="s">
        <v>51</v>
      </c>
      <c r="B21" s="60" t="s">
        <v>95</v>
      </c>
      <c r="C21" s="61" t="s">
        <v>53</v>
      </c>
      <c r="D21" s="62" t="s">
        <v>54</v>
      </c>
      <c r="E21" s="74" t="s">
        <v>701</v>
      </c>
      <c r="F21" s="64" t="str">
        <f>LEFT(Q21,11)</f>
        <v>9J1_970_007</v>
      </c>
      <c r="G21" s="64" t="str">
        <f>IF(LEN(Q21)=11,0,MID(Q21,13,2))</f>
        <v>B</v>
      </c>
      <c r="H21" s="64" t="str">
        <f>CONCATENATE(IF(MID(Q21,5,3)="970","1J11"),LEFT(U21,3),RIGHT(F21,3))</f>
        <v>1J119J1007</v>
      </c>
      <c r="I21" s="64" t="str">
        <f>IF(G21=0,"00",IF(LEN(G21)=1,CONCATENATE(G21,0),G21))</f>
        <v>B0</v>
      </c>
      <c r="J21" s="65" t="s">
        <v>111</v>
      </c>
      <c r="K21" s="63"/>
      <c r="L21" s="66" t="s">
        <v>790</v>
      </c>
      <c r="M21" s="62">
        <v>7257</v>
      </c>
      <c r="N21" s="203">
        <v>2112</v>
      </c>
      <c r="O21" s="67"/>
      <c r="P21" s="63"/>
      <c r="Q21" s="60" t="s">
        <v>786</v>
      </c>
      <c r="R21" s="68" t="str">
        <f>IF(J21&lt;&gt;"",CONCATENATE(H21,I21,J21),CONCATENATE(H21,I21,K21))</f>
        <v>1J119J1007B0A</v>
      </c>
      <c r="S21" s="204" t="str">
        <f>IF(N21="-","KEIN LIEFERUMFANG",IF(AND(N21&lt;=S$3,O21=""),"AKTUELL",IF(O21=N21,"KEIN SERIENEINSATZ",IF(N21&gt;S$3,"NOCH NICHT AKTUELL",IF(AND(N21&lt;S$3,O21&lt;S$3),"NICHT AKTUELL",IF(N21&lt;=S$3,"AKTUELL"))))))</f>
        <v>NOCH NICHT AKTUELL</v>
      </c>
      <c r="T21" s="63"/>
      <c r="U21" s="60" t="s">
        <v>786</v>
      </c>
      <c r="V21" s="63"/>
      <c r="W21" s="205">
        <v>0.9</v>
      </c>
      <c r="X21" s="206"/>
      <c r="Y21" s="72" t="s">
        <v>54</v>
      </c>
      <c r="Z21" s="72" t="s">
        <v>54</v>
      </c>
      <c r="AA21" s="72" t="s">
        <v>60</v>
      </c>
      <c r="AB21" s="63"/>
      <c r="AC21" s="73"/>
      <c r="AD21" s="74" t="s">
        <v>787</v>
      </c>
      <c r="AE21" s="63"/>
      <c r="AF21" s="73"/>
      <c r="AG21" s="74" t="s">
        <v>789</v>
      </c>
      <c r="AH21" s="63"/>
      <c r="AI21" s="63"/>
      <c r="AJ21" s="63"/>
      <c r="AK21" s="63"/>
      <c r="AL21" s="63"/>
      <c r="AM21" s="63"/>
      <c r="AN21" s="63" t="s">
        <v>702</v>
      </c>
      <c r="AO21" s="63"/>
      <c r="AP21" s="63"/>
      <c r="AQ21" s="63"/>
      <c r="AR21" s="63"/>
      <c r="AS21" s="63"/>
      <c r="AT21" s="63"/>
      <c r="AU21" s="63"/>
      <c r="AV21" s="63"/>
      <c r="AW21" s="63" t="s">
        <v>100</v>
      </c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</row>
    <row r="22" spans="1:63" s="91" customFormat="1">
      <c r="A22" s="76" t="s">
        <v>51</v>
      </c>
      <c r="B22" s="77" t="s">
        <v>101</v>
      </c>
      <c r="C22" s="78" t="s">
        <v>53</v>
      </c>
      <c r="D22" s="79" t="s">
        <v>102</v>
      </c>
      <c r="E22" s="80"/>
      <c r="F22" s="81" t="str">
        <f t="shared" si="0"/>
        <v>9J1_970_011</v>
      </c>
      <c r="G22" s="81" t="str">
        <f t="shared" si="5"/>
        <v>C</v>
      </c>
      <c r="H22" s="81" t="str">
        <f t="shared" si="1"/>
        <v>1J119J1011</v>
      </c>
      <c r="I22" s="81" t="str">
        <f t="shared" si="2"/>
        <v>C0</v>
      </c>
      <c r="J22" s="79" t="s">
        <v>82</v>
      </c>
      <c r="K22" s="80"/>
      <c r="L22" s="82" t="s">
        <v>103</v>
      </c>
      <c r="M22" s="89">
        <v>7244</v>
      </c>
      <c r="N22" s="83">
        <v>1933</v>
      </c>
      <c r="O22" s="67">
        <v>2114</v>
      </c>
      <c r="P22" s="80"/>
      <c r="Q22" s="77" t="s">
        <v>104</v>
      </c>
      <c r="R22" s="85" t="str">
        <f t="shared" si="3"/>
        <v>1J119J1011C0J</v>
      </c>
      <c r="S22" s="86" t="str">
        <f t="shared" si="4"/>
        <v>AKTUELL</v>
      </c>
      <c r="T22" s="80"/>
      <c r="U22" s="77" t="s">
        <v>104</v>
      </c>
      <c r="V22" s="80"/>
      <c r="W22" s="87">
        <v>1.4775910151347799E-2</v>
      </c>
      <c r="X22" s="88"/>
      <c r="Y22" s="89" t="s">
        <v>60</v>
      </c>
      <c r="Z22" s="89" t="s">
        <v>54</v>
      </c>
      <c r="AA22" s="89" t="s">
        <v>60</v>
      </c>
      <c r="AB22" s="80"/>
      <c r="AC22" s="90"/>
      <c r="AD22" s="80"/>
      <c r="AE22" s="80"/>
      <c r="AF22" s="9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</row>
    <row r="23" spans="1:63" s="91" customFormat="1">
      <c r="A23" s="76" t="s">
        <v>51</v>
      </c>
      <c r="B23" s="77" t="s">
        <v>101</v>
      </c>
      <c r="C23" s="78" t="s">
        <v>53</v>
      </c>
      <c r="D23" s="79" t="s">
        <v>102</v>
      </c>
      <c r="E23" s="80"/>
      <c r="F23" s="81" t="str">
        <f t="shared" si="0"/>
        <v>9J1_970_011</v>
      </c>
      <c r="G23" s="81" t="str">
        <f t="shared" si="5"/>
        <v>D</v>
      </c>
      <c r="H23" s="81" t="str">
        <f t="shared" si="1"/>
        <v>1J119J1011</v>
      </c>
      <c r="I23" s="81" t="str">
        <f t="shared" si="2"/>
        <v>D0</v>
      </c>
      <c r="J23" s="79" t="s">
        <v>82</v>
      </c>
      <c r="K23" s="80"/>
      <c r="L23" s="82" t="s">
        <v>105</v>
      </c>
      <c r="M23" s="89">
        <v>7244</v>
      </c>
      <c r="N23" s="83">
        <v>1933</v>
      </c>
      <c r="O23" s="67">
        <v>2114</v>
      </c>
      <c r="P23" s="80"/>
      <c r="Q23" s="77" t="s">
        <v>106</v>
      </c>
      <c r="R23" s="85" t="str">
        <f t="shared" si="3"/>
        <v>1J119J1011D0J</v>
      </c>
      <c r="S23" s="86" t="str">
        <f t="shared" si="4"/>
        <v>AKTUELL</v>
      </c>
      <c r="T23" s="80"/>
      <c r="U23" s="77" t="s">
        <v>106</v>
      </c>
      <c r="V23" s="80"/>
      <c r="W23" s="87">
        <v>0.16289999999999999</v>
      </c>
      <c r="X23" s="88"/>
      <c r="Y23" s="89" t="s">
        <v>60</v>
      </c>
      <c r="Z23" s="89" t="s">
        <v>54</v>
      </c>
      <c r="AA23" s="89" t="s">
        <v>60</v>
      </c>
      <c r="AB23" s="80"/>
      <c r="AC23" s="90"/>
      <c r="AD23" s="80"/>
      <c r="AE23" s="80"/>
      <c r="AF23" s="9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</row>
    <row r="24" spans="1:63" s="91" customFormat="1">
      <c r="A24" s="76" t="s">
        <v>51</v>
      </c>
      <c r="B24" s="77" t="s">
        <v>101</v>
      </c>
      <c r="C24" s="78" t="s">
        <v>53</v>
      </c>
      <c r="D24" s="79" t="s">
        <v>102</v>
      </c>
      <c r="E24" s="80"/>
      <c r="F24" s="81" t="str">
        <f t="shared" si="0"/>
        <v>9J1_970_011</v>
      </c>
      <c r="G24" s="81" t="str">
        <f t="shared" si="5"/>
        <v>E</v>
      </c>
      <c r="H24" s="81" t="str">
        <f t="shared" si="1"/>
        <v>1J119J1011</v>
      </c>
      <c r="I24" s="81" t="str">
        <f t="shared" si="2"/>
        <v>E0</v>
      </c>
      <c r="J24" s="79" t="s">
        <v>82</v>
      </c>
      <c r="K24" s="80"/>
      <c r="L24" s="82" t="s">
        <v>107</v>
      </c>
      <c r="M24" s="89">
        <v>7244</v>
      </c>
      <c r="N24" s="83">
        <v>2013</v>
      </c>
      <c r="O24" s="67">
        <v>2114</v>
      </c>
      <c r="P24" s="80"/>
      <c r="Q24" s="77" t="s">
        <v>108</v>
      </c>
      <c r="R24" s="85" t="str">
        <f t="shared" si="3"/>
        <v>1J119J1011E0J</v>
      </c>
      <c r="S24" s="86" t="str">
        <f t="shared" si="4"/>
        <v>AKTUELL</v>
      </c>
      <c r="T24" s="80"/>
      <c r="U24" s="77" t="s">
        <v>108</v>
      </c>
      <c r="V24" s="80"/>
      <c r="W24" s="87">
        <v>3.7472473092599997E-5</v>
      </c>
      <c r="X24" s="88"/>
      <c r="Y24" s="89" t="s">
        <v>60</v>
      </c>
      <c r="Z24" s="89" t="s">
        <v>54</v>
      </c>
      <c r="AA24" s="89" t="s">
        <v>60</v>
      </c>
      <c r="AB24" s="80"/>
      <c r="AC24" s="90"/>
      <c r="AD24" s="80"/>
      <c r="AE24" s="80"/>
      <c r="AF24" s="9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</row>
    <row r="25" spans="1:63" s="91" customFormat="1">
      <c r="A25" s="76" t="s">
        <v>51</v>
      </c>
      <c r="B25" s="77" t="s">
        <v>101</v>
      </c>
      <c r="C25" s="78" t="s">
        <v>53</v>
      </c>
      <c r="D25" s="79" t="s">
        <v>102</v>
      </c>
      <c r="E25" s="80"/>
      <c r="F25" s="81" t="str">
        <f t="shared" si="0"/>
        <v>9J1_970_011</v>
      </c>
      <c r="G25" s="81" t="str">
        <f t="shared" si="5"/>
        <v>F</v>
      </c>
      <c r="H25" s="81" t="str">
        <f t="shared" si="1"/>
        <v>1J119J1011</v>
      </c>
      <c r="I25" s="81" t="str">
        <f t="shared" si="2"/>
        <v>F0</v>
      </c>
      <c r="J25" s="79" t="s">
        <v>57</v>
      </c>
      <c r="K25" s="80"/>
      <c r="L25" s="92" t="s">
        <v>109</v>
      </c>
      <c r="M25" s="72">
        <v>7075</v>
      </c>
      <c r="N25" s="83">
        <v>2013</v>
      </c>
      <c r="O25" s="84"/>
      <c r="P25" s="80"/>
      <c r="Q25" s="77" t="s">
        <v>110</v>
      </c>
      <c r="R25" s="85" t="str">
        <f t="shared" si="3"/>
        <v>1J119J1011F0H</v>
      </c>
      <c r="S25" s="86" t="str">
        <f t="shared" si="4"/>
        <v>AKTUELL</v>
      </c>
      <c r="T25" s="80"/>
      <c r="U25" s="77" t="s">
        <v>110</v>
      </c>
      <c r="V25" s="80"/>
      <c r="W25" s="87">
        <v>6.6955532110739996E-4</v>
      </c>
      <c r="X25" s="88"/>
      <c r="Y25" s="89" t="s">
        <v>60</v>
      </c>
      <c r="Z25" s="89" t="s">
        <v>54</v>
      </c>
      <c r="AA25" s="89" t="s">
        <v>60</v>
      </c>
      <c r="AB25" s="80"/>
      <c r="AC25" s="90"/>
      <c r="AD25" s="80"/>
      <c r="AE25" s="80"/>
      <c r="AF25" s="9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</row>
    <row r="26" spans="1:63" s="108" customFormat="1">
      <c r="A26" s="93" t="s">
        <v>51</v>
      </c>
      <c r="B26" s="94" t="s">
        <v>101</v>
      </c>
      <c r="C26" s="95" t="s">
        <v>53</v>
      </c>
      <c r="D26" s="96" t="s">
        <v>102</v>
      </c>
      <c r="E26" s="97"/>
      <c r="F26" s="98" t="str">
        <f>LEFT(Q26,11)</f>
        <v>9J1_970_011</v>
      </c>
      <c r="G26" s="98" t="str">
        <f>IF(LEN(Q26)=11,0,MID(Q26,13,2))</f>
        <v>G</v>
      </c>
      <c r="H26" s="98" t="str">
        <f t="shared" si="1"/>
        <v>1J119J1011</v>
      </c>
      <c r="I26" s="98" t="str">
        <f t="shared" si="2"/>
        <v>G0</v>
      </c>
      <c r="J26" s="96" t="s">
        <v>111</v>
      </c>
      <c r="K26" s="97"/>
      <c r="L26" s="99" t="s">
        <v>774</v>
      </c>
      <c r="M26" s="100">
        <v>7011</v>
      </c>
      <c r="N26" s="101">
        <v>2025</v>
      </c>
      <c r="O26" s="102"/>
      <c r="P26" s="97"/>
      <c r="Q26" s="94" t="s">
        <v>112</v>
      </c>
      <c r="R26" s="103" t="str">
        <f t="shared" si="3"/>
        <v>1J119J1011G0A</v>
      </c>
      <c r="S26" s="104" t="str">
        <f t="shared" si="4"/>
        <v>AKTUELL</v>
      </c>
      <c r="T26" s="97"/>
      <c r="U26" s="94" t="s">
        <v>112</v>
      </c>
      <c r="V26" s="97"/>
      <c r="W26" s="105">
        <v>0.16289999999999999</v>
      </c>
      <c r="X26" s="106"/>
      <c r="Y26" s="100" t="s">
        <v>60</v>
      </c>
      <c r="Z26" s="100" t="s">
        <v>54</v>
      </c>
      <c r="AA26" s="100" t="s">
        <v>60</v>
      </c>
      <c r="AB26" s="97"/>
      <c r="AC26" s="107"/>
      <c r="AD26" s="97"/>
      <c r="AE26" s="97"/>
      <c r="AF26" s="10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</row>
    <row r="27" spans="1:63" s="108" customFormat="1">
      <c r="A27" s="93" t="s">
        <v>51</v>
      </c>
      <c r="B27" s="94" t="s">
        <v>113</v>
      </c>
      <c r="C27" s="95" t="s">
        <v>53</v>
      </c>
      <c r="D27" s="96" t="s">
        <v>54</v>
      </c>
      <c r="E27" s="97" t="s">
        <v>26</v>
      </c>
      <c r="F27" s="98" t="str">
        <f>LEFT(Q27,11)</f>
        <v>9J1_970_012</v>
      </c>
      <c r="G27" s="98" t="str">
        <f>IF(LEN(Q27)=11,0,MID(Q27,13,2))</f>
        <v>A</v>
      </c>
      <c r="H27" s="98" t="str">
        <f t="shared" si="1"/>
        <v>1J119J1012</v>
      </c>
      <c r="I27" s="98" t="str">
        <f t="shared" si="2"/>
        <v>A0</v>
      </c>
      <c r="J27" s="96" t="s">
        <v>114</v>
      </c>
      <c r="K27" s="97"/>
      <c r="L27" s="99" t="s">
        <v>115</v>
      </c>
      <c r="M27" s="100" t="s">
        <v>116</v>
      </c>
      <c r="N27" s="101">
        <v>2025</v>
      </c>
      <c r="O27" s="102"/>
      <c r="P27" s="97"/>
      <c r="Q27" s="94" t="s">
        <v>117</v>
      </c>
      <c r="R27" s="103" t="str">
        <f t="shared" si="3"/>
        <v>1J119J1012A0P</v>
      </c>
      <c r="S27" s="109" t="str">
        <f t="shared" si="4"/>
        <v>AKTUELL</v>
      </c>
      <c r="T27" s="97"/>
      <c r="U27" s="94" t="s">
        <v>117</v>
      </c>
      <c r="V27" s="97"/>
      <c r="W27" s="105">
        <v>0.9</v>
      </c>
      <c r="X27" s="106"/>
      <c r="Y27" s="100" t="s">
        <v>54</v>
      </c>
      <c r="Z27" s="100" t="s">
        <v>60</v>
      </c>
      <c r="AA27" s="100" t="s">
        <v>60</v>
      </c>
      <c r="AB27" s="97"/>
      <c r="AC27" s="110" t="s">
        <v>118</v>
      </c>
      <c r="AD27" s="97"/>
      <c r="AE27" s="97"/>
      <c r="AF27" s="10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</row>
    <row r="28" spans="1:63" s="91" customFormat="1">
      <c r="A28" s="76" t="s">
        <v>51</v>
      </c>
      <c r="B28" s="77" t="s">
        <v>119</v>
      </c>
      <c r="C28" s="78" t="s">
        <v>53</v>
      </c>
      <c r="D28" s="79" t="s">
        <v>54</v>
      </c>
      <c r="E28" s="80" t="s">
        <v>120</v>
      </c>
      <c r="F28" s="81" t="str">
        <f t="shared" si="0"/>
        <v>9J1_970_023</v>
      </c>
      <c r="G28" s="81">
        <f t="shared" si="5"/>
        <v>0</v>
      </c>
      <c r="H28" s="81" t="str">
        <f t="shared" si="1"/>
        <v>1J119J1023</v>
      </c>
      <c r="I28" s="81" t="str">
        <f t="shared" si="2"/>
        <v>00</v>
      </c>
      <c r="J28" s="79" t="s">
        <v>83</v>
      </c>
      <c r="K28" s="80"/>
      <c r="L28" s="82" t="s">
        <v>121</v>
      </c>
      <c r="M28" s="89"/>
      <c r="N28" s="83">
        <v>2013</v>
      </c>
      <c r="O28" s="84"/>
      <c r="P28" s="80"/>
      <c r="Q28" s="77" t="s">
        <v>122</v>
      </c>
      <c r="R28" s="85" t="str">
        <f t="shared" si="3"/>
        <v>1J119J102300K</v>
      </c>
      <c r="S28" s="86" t="str">
        <f t="shared" si="4"/>
        <v>AKTUELL</v>
      </c>
      <c r="T28" s="80"/>
      <c r="U28" s="77" t="s">
        <v>122</v>
      </c>
      <c r="V28" s="80"/>
      <c r="W28" s="87">
        <v>0.55800000000000005</v>
      </c>
      <c r="X28" s="88"/>
      <c r="Y28" s="89" t="s">
        <v>54</v>
      </c>
      <c r="Z28" s="89" t="s">
        <v>54</v>
      </c>
      <c r="AA28" s="89" t="s">
        <v>60</v>
      </c>
      <c r="AB28" s="80"/>
      <c r="AC28" s="90"/>
      <c r="AD28" s="80"/>
      <c r="AE28" s="80"/>
      <c r="AF28" s="90"/>
      <c r="AG28" s="80"/>
      <c r="AH28" s="80"/>
      <c r="AI28" s="80"/>
      <c r="AJ28" s="80" t="s">
        <v>123</v>
      </c>
      <c r="AK28" s="80"/>
      <c r="AL28" s="80"/>
      <c r="AM28" s="80"/>
      <c r="AN28" s="80"/>
      <c r="AO28" s="80"/>
      <c r="AP28" s="80"/>
      <c r="AQ28" s="80"/>
      <c r="AR28" s="80" t="s">
        <v>124</v>
      </c>
      <c r="AS28" s="80"/>
      <c r="AT28" s="80"/>
      <c r="AU28" s="80"/>
      <c r="AV28" s="80"/>
      <c r="AW28" s="80"/>
      <c r="AX28" s="80"/>
      <c r="AY28" s="80"/>
      <c r="AZ28" s="80"/>
      <c r="BA28" s="80"/>
      <c r="BB28" s="80"/>
    </row>
    <row r="29" spans="1:63" s="91" customFormat="1">
      <c r="A29" s="76" t="s">
        <v>51</v>
      </c>
      <c r="B29" s="77" t="s">
        <v>125</v>
      </c>
      <c r="C29" s="78" t="s">
        <v>53</v>
      </c>
      <c r="D29" s="79" t="s">
        <v>102</v>
      </c>
      <c r="E29" s="80" t="s">
        <v>30</v>
      </c>
      <c r="F29" s="81" t="str">
        <f>LEFT(Q29,11)</f>
        <v>9J1_970_025</v>
      </c>
      <c r="G29" s="81">
        <f>IF(LEN(Q29)=11,0,MID(Q29,13,2))</f>
        <v>0</v>
      </c>
      <c r="H29" s="81" t="str">
        <f t="shared" si="1"/>
        <v>1J119J1025</v>
      </c>
      <c r="I29" s="81" t="str">
        <f t="shared" si="2"/>
        <v>00</v>
      </c>
      <c r="J29" s="79" t="s">
        <v>82</v>
      </c>
      <c r="K29" s="80"/>
      <c r="L29" s="82" t="s">
        <v>126</v>
      </c>
      <c r="M29" s="89"/>
      <c r="N29" s="83">
        <v>1933</v>
      </c>
      <c r="O29" s="84"/>
      <c r="P29" s="80"/>
      <c r="Q29" s="77" t="s">
        <v>127</v>
      </c>
      <c r="R29" s="85" t="str">
        <f t="shared" si="3"/>
        <v>1J119J102500J</v>
      </c>
      <c r="S29" s="86" t="str">
        <f t="shared" si="4"/>
        <v>AKTUELL</v>
      </c>
      <c r="T29" s="80"/>
      <c r="U29" s="77" t="s">
        <v>127</v>
      </c>
      <c r="V29" s="80"/>
      <c r="W29" s="87">
        <v>0.39150000000000001</v>
      </c>
      <c r="X29" s="88"/>
      <c r="Y29" s="89" t="s">
        <v>54</v>
      </c>
      <c r="Z29" s="89" t="s">
        <v>60</v>
      </c>
      <c r="AA29" s="89" t="s">
        <v>60</v>
      </c>
      <c r="AB29" s="80"/>
      <c r="AC29" s="90"/>
      <c r="AD29" s="80"/>
      <c r="AE29" s="80"/>
      <c r="AF29" s="90"/>
      <c r="AG29" s="80" t="s">
        <v>128</v>
      </c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</row>
    <row r="30" spans="1:63" s="91" customFormat="1">
      <c r="A30" s="76" t="s">
        <v>51</v>
      </c>
      <c r="B30" s="77" t="s">
        <v>129</v>
      </c>
      <c r="C30" s="78" t="s">
        <v>53</v>
      </c>
      <c r="D30" s="79" t="s">
        <v>54</v>
      </c>
      <c r="E30" s="80" t="s">
        <v>130</v>
      </c>
      <c r="F30" s="81" t="str">
        <f t="shared" ref="F30:F33" si="6">LEFT(Q30,11)</f>
        <v>9J1_970_029</v>
      </c>
      <c r="G30" s="81">
        <f t="shared" ref="G30:G33" si="7">IF(LEN(Q30)=11,0,MID(Q30,13,2))</f>
        <v>0</v>
      </c>
      <c r="H30" s="81" t="str">
        <f t="shared" si="1"/>
        <v>1J119J1029</v>
      </c>
      <c r="I30" s="81" t="str">
        <f t="shared" si="2"/>
        <v>00</v>
      </c>
      <c r="J30" s="79" t="s">
        <v>82</v>
      </c>
      <c r="K30" s="80"/>
      <c r="L30" s="82" t="s">
        <v>131</v>
      </c>
      <c r="M30" s="89"/>
      <c r="N30" s="83">
        <v>2013</v>
      </c>
      <c r="O30" s="84"/>
      <c r="P30" s="80"/>
      <c r="Q30" s="77" t="s">
        <v>132</v>
      </c>
      <c r="R30" s="85" t="str">
        <f t="shared" si="3"/>
        <v>1J119J102900J</v>
      </c>
      <c r="S30" s="86" t="str">
        <f t="shared" si="4"/>
        <v>AKTUELL</v>
      </c>
      <c r="T30" s="80"/>
      <c r="U30" s="77" t="s">
        <v>132</v>
      </c>
      <c r="V30" s="80"/>
      <c r="W30" s="87">
        <v>0.30829500000000004</v>
      </c>
      <c r="X30" s="88"/>
      <c r="Y30" s="89" t="s">
        <v>54</v>
      </c>
      <c r="Z30" s="89" t="s">
        <v>60</v>
      </c>
      <c r="AA30" s="89" t="s">
        <v>60</v>
      </c>
      <c r="AB30" s="80"/>
      <c r="AC30" s="90"/>
      <c r="AD30" s="80" t="s">
        <v>133</v>
      </c>
      <c r="AE30" s="80"/>
      <c r="AF30" s="90" t="s">
        <v>134</v>
      </c>
      <c r="AG30" s="80" t="s">
        <v>135</v>
      </c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</row>
    <row r="31" spans="1:63" s="91" customFormat="1">
      <c r="A31" s="76" t="s">
        <v>51</v>
      </c>
      <c r="B31" s="77" t="s">
        <v>129</v>
      </c>
      <c r="C31" s="78" t="s">
        <v>53</v>
      </c>
      <c r="D31" s="79" t="s">
        <v>54</v>
      </c>
      <c r="E31" s="80" t="s">
        <v>130</v>
      </c>
      <c r="F31" s="81" t="str">
        <f t="shared" si="6"/>
        <v>9J1_970_029</v>
      </c>
      <c r="G31" s="81" t="str">
        <f t="shared" si="7"/>
        <v>A</v>
      </c>
      <c r="H31" s="81" t="str">
        <f t="shared" si="1"/>
        <v>1J119J1029</v>
      </c>
      <c r="I31" s="81" t="str">
        <f t="shared" si="2"/>
        <v>A0</v>
      </c>
      <c r="J31" s="79" t="s">
        <v>82</v>
      </c>
      <c r="K31" s="80"/>
      <c r="L31" s="82" t="s">
        <v>136</v>
      </c>
      <c r="M31" s="89"/>
      <c r="N31" s="83">
        <v>2013</v>
      </c>
      <c r="O31" s="84"/>
      <c r="P31" s="80"/>
      <c r="Q31" s="77" t="s">
        <v>137</v>
      </c>
      <c r="R31" s="85" t="str">
        <f t="shared" si="3"/>
        <v>1J119J1029A0J</v>
      </c>
      <c r="S31" s="86" t="str">
        <f t="shared" si="4"/>
        <v>AKTUELL</v>
      </c>
      <c r="T31" s="80"/>
      <c r="U31" s="77" t="s">
        <v>137</v>
      </c>
      <c r="V31" s="80"/>
      <c r="W31" s="87">
        <v>0.27670499999999998</v>
      </c>
      <c r="X31" s="88"/>
      <c r="Y31" s="89" t="s">
        <v>54</v>
      </c>
      <c r="Z31" s="89" t="s">
        <v>60</v>
      </c>
      <c r="AA31" s="89" t="s">
        <v>60</v>
      </c>
      <c r="AB31" s="80"/>
      <c r="AC31" s="90"/>
      <c r="AD31" s="80" t="s">
        <v>133</v>
      </c>
      <c r="AE31" s="80"/>
      <c r="AF31" s="90" t="s">
        <v>134</v>
      </c>
      <c r="AG31" s="80" t="s">
        <v>135</v>
      </c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</row>
    <row r="32" spans="1:63" s="91" customFormat="1" ht="14.25" customHeight="1">
      <c r="A32" s="76" t="s">
        <v>51</v>
      </c>
      <c r="B32" s="77" t="s">
        <v>129</v>
      </c>
      <c r="C32" s="78" t="s">
        <v>53</v>
      </c>
      <c r="D32" s="79" t="s">
        <v>54</v>
      </c>
      <c r="E32" s="80" t="s">
        <v>130</v>
      </c>
      <c r="F32" s="81" t="str">
        <f t="shared" si="6"/>
        <v>9J1_970_029</v>
      </c>
      <c r="G32" s="81" t="str">
        <f t="shared" si="7"/>
        <v>B</v>
      </c>
      <c r="H32" s="81" t="str">
        <f t="shared" si="1"/>
        <v>1J119J1029</v>
      </c>
      <c r="I32" s="81" t="str">
        <f t="shared" si="2"/>
        <v>B0</v>
      </c>
      <c r="J32" s="79" t="s">
        <v>82</v>
      </c>
      <c r="K32" s="80"/>
      <c r="L32" s="82" t="s">
        <v>138</v>
      </c>
      <c r="M32" s="89"/>
      <c r="N32" s="83">
        <v>2013</v>
      </c>
      <c r="O32" s="84"/>
      <c r="P32" s="80"/>
      <c r="Q32" s="77" t="s">
        <v>139</v>
      </c>
      <c r="R32" s="85" t="str">
        <f t="shared" si="3"/>
        <v>1J119J1029B0J</v>
      </c>
      <c r="S32" s="86" t="str">
        <f t="shared" si="4"/>
        <v>AKTUELL</v>
      </c>
      <c r="T32" s="80"/>
      <c r="U32" s="77" t="s">
        <v>139</v>
      </c>
      <c r="V32" s="80"/>
      <c r="W32" s="87">
        <v>0.16600500000000001</v>
      </c>
      <c r="X32" s="88"/>
      <c r="Y32" s="89" t="s">
        <v>54</v>
      </c>
      <c r="Z32" s="89" t="s">
        <v>54</v>
      </c>
      <c r="AA32" s="89" t="s">
        <v>60</v>
      </c>
      <c r="AB32" s="80"/>
      <c r="AC32" s="90"/>
      <c r="AD32" s="80" t="s">
        <v>133</v>
      </c>
      <c r="AE32" s="80"/>
      <c r="AF32" s="90" t="s">
        <v>134</v>
      </c>
      <c r="AG32" s="80" t="s">
        <v>135</v>
      </c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</row>
    <row r="33" spans="1:55" s="91" customFormat="1">
      <c r="A33" s="76" t="s">
        <v>51</v>
      </c>
      <c r="B33" s="77" t="s">
        <v>129</v>
      </c>
      <c r="C33" s="78" t="s">
        <v>53</v>
      </c>
      <c r="D33" s="79" t="s">
        <v>54</v>
      </c>
      <c r="E33" s="80" t="s">
        <v>130</v>
      </c>
      <c r="F33" s="81" t="str">
        <f t="shared" si="6"/>
        <v>9J1_970_029</v>
      </c>
      <c r="G33" s="81" t="str">
        <f t="shared" si="7"/>
        <v>C</v>
      </c>
      <c r="H33" s="81" t="str">
        <f t="shared" si="1"/>
        <v>1J119J1029</v>
      </c>
      <c r="I33" s="81" t="str">
        <f t="shared" si="2"/>
        <v>C0</v>
      </c>
      <c r="J33" s="79" t="s">
        <v>82</v>
      </c>
      <c r="K33" s="80"/>
      <c r="L33" s="82" t="s">
        <v>140</v>
      </c>
      <c r="M33" s="89"/>
      <c r="N33" s="83">
        <v>2013</v>
      </c>
      <c r="O33" s="84"/>
      <c r="P33" s="80"/>
      <c r="Q33" s="77" t="s">
        <v>141</v>
      </c>
      <c r="R33" s="85" t="str">
        <f t="shared" si="3"/>
        <v>1J119J1029C0J</v>
      </c>
      <c r="S33" s="86" t="str">
        <f t="shared" si="4"/>
        <v>AKTUELL</v>
      </c>
      <c r="T33" s="80"/>
      <c r="U33" s="77" t="s">
        <v>141</v>
      </c>
      <c r="V33" s="80"/>
      <c r="W33" s="87">
        <v>0.14899499999999999</v>
      </c>
      <c r="X33" s="88"/>
      <c r="Y33" s="89" t="s">
        <v>54</v>
      </c>
      <c r="Z33" s="89" t="s">
        <v>54</v>
      </c>
      <c r="AA33" s="89" t="s">
        <v>60</v>
      </c>
      <c r="AB33" s="80"/>
      <c r="AC33" s="90"/>
      <c r="AD33" s="80" t="s">
        <v>133</v>
      </c>
      <c r="AE33" s="80"/>
      <c r="AF33" s="90" t="s">
        <v>134</v>
      </c>
      <c r="AG33" s="80" t="s">
        <v>135</v>
      </c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</row>
    <row r="34" spans="1:55" s="91" customFormat="1">
      <c r="A34" s="76" t="s">
        <v>51</v>
      </c>
      <c r="B34" s="77" t="s">
        <v>142</v>
      </c>
      <c r="C34" s="78" t="s">
        <v>53</v>
      </c>
      <c r="D34" s="79" t="s">
        <v>102</v>
      </c>
      <c r="E34" s="82" t="s">
        <v>35</v>
      </c>
      <c r="F34" s="81" t="str">
        <f>LEFT(Q34,11)</f>
        <v>9J1_970_036</v>
      </c>
      <c r="G34" s="81">
        <f>IF(LEN(Q34)=11,0,MID(Q34,13,2))</f>
        <v>0</v>
      </c>
      <c r="H34" s="81" t="str">
        <f t="shared" si="1"/>
        <v>1J119J1036</v>
      </c>
      <c r="I34" s="81" t="str">
        <f t="shared" si="2"/>
        <v>00</v>
      </c>
      <c r="J34" s="79" t="s">
        <v>82</v>
      </c>
      <c r="K34" s="80"/>
      <c r="L34" s="82" t="s">
        <v>143</v>
      </c>
      <c r="M34" s="89"/>
      <c r="N34" s="83">
        <v>1933</v>
      </c>
      <c r="O34" s="84"/>
      <c r="P34" s="80"/>
      <c r="Q34" s="77" t="s">
        <v>144</v>
      </c>
      <c r="R34" s="85" t="str">
        <f t="shared" si="3"/>
        <v>1J119J103600J</v>
      </c>
      <c r="S34" s="86" t="str">
        <f t="shared" si="4"/>
        <v>AKTUELL</v>
      </c>
      <c r="T34" s="80"/>
      <c r="U34" s="77" t="s">
        <v>144</v>
      </c>
      <c r="V34" s="80"/>
      <c r="W34" s="87">
        <v>0.27610000000000001</v>
      </c>
      <c r="X34" s="88"/>
      <c r="Y34" s="89" t="s">
        <v>54</v>
      </c>
      <c r="Z34" s="89" t="s">
        <v>54</v>
      </c>
      <c r="AA34" s="89" t="s">
        <v>60</v>
      </c>
      <c r="AB34" s="80"/>
      <c r="AC34" s="90"/>
      <c r="AD34" s="80"/>
      <c r="AE34" s="80"/>
      <c r="AF34" s="90"/>
      <c r="AG34" s="80"/>
      <c r="AH34" s="80"/>
      <c r="AI34" s="80"/>
      <c r="AJ34" s="80"/>
      <c r="AK34" s="80"/>
      <c r="AL34" s="80" t="s">
        <v>145</v>
      </c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</row>
    <row r="35" spans="1:55" s="108" customFormat="1">
      <c r="A35" s="93" t="s">
        <v>51</v>
      </c>
      <c r="B35" s="94" t="s">
        <v>146</v>
      </c>
      <c r="C35" s="95" t="s">
        <v>53</v>
      </c>
      <c r="D35" s="96" t="s">
        <v>54</v>
      </c>
      <c r="E35" s="97" t="s">
        <v>147</v>
      </c>
      <c r="F35" s="98" t="str">
        <f t="shared" si="0"/>
        <v>9J1_970_043</v>
      </c>
      <c r="G35" s="98">
        <f t="shared" si="5"/>
        <v>0</v>
      </c>
      <c r="H35" s="98" t="str">
        <f t="shared" si="1"/>
        <v>1J119J1043</v>
      </c>
      <c r="I35" s="98" t="str">
        <f t="shared" si="2"/>
        <v>00</v>
      </c>
      <c r="J35" s="96" t="s">
        <v>89</v>
      </c>
      <c r="K35" s="97"/>
      <c r="L35" s="99" t="s">
        <v>58</v>
      </c>
      <c r="M35" s="96">
        <v>7007</v>
      </c>
      <c r="N35" s="101">
        <v>1933</v>
      </c>
      <c r="O35" s="102">
        <v>2102</v>
      </c>
      <c r="P35" s="97"/>
      <c r="Q35" s="94" t="s">
        <v>148</v>
      </c>
      <c r="R35" s="103" t="str">
        <f t="shared" si="3"/>
        <v>1J119J104300M</v>
      </c>
      <c r="S35" s="104" t="str">
        <f t="shared" si="4"/>
        <v>AKTUELL</v>
      </c>
      <c r="T35" s="97"/>
      <c r="U35" s="94" t="s">
        <v>148</v>
      </c>
      <c r="V35" s="97"/>
      <c r="W35" s="105">
        <v>0.89729999999999999</v>
      </c>
      <c r="X35" s="106"/>
      <c r="Y35" s="100" t="s">
        <v>54</v>
      </c>
      <c r="Z35" s="100" t="s">
        <v>54</v>
      </c>
      <c r="AA35" s="100" t="s">
        <v>60</v>
      </c>
      <c r="AB35" s="97"/>
      <c r="AC35" s="107"/>
      <c r="AD35" s="97"/>
      <c r="AE35" s="97"/>
      <c r="AF35" s="107" t="s">
        <v>149</v>
      </c>
      <c r="AG35" s="97"/>
      <c r="AH35" s="97"/>
      <c r="AI35" s="97" t="s">
        <v>150</v>
      </c>
      <c r="AJ35" s="97"/>
      <c r="AK35" s="97"/>
      <c r="AL35" s="97"/>
      <c r="AM35" s="97"/>
      <c r="AN35" s="97"/>
      <c r="AO35" s="97"/>
      <c r="AP35" s="97" t="s">
        <v>151</v>
      </c>
      <c r="AQ35" s="97" t="s">
        <v>152</v>
      </c>
      <c r="AR35" s="97" t="s">
        <v>153</v>
      </c>
      <c r="AS35" s="97" t="s">
        <v>154</v>
      </c>
      <c r="AT35" s="97"/>
      <c r="AU35" s="97"/>
      <c r="AV35" s="97"/>
      <c r="AW35" s="97"/>
      <c r="AX35" s="97"/>
      <c r="AY35" s="97"/>
      <c r="AZ35" s="97"/>
      <c r="BA35" s="97"/>
      <c r="BB35" s="97"/>
    </row>
    <row r="36" spans="1:55" s="75" customFormat="1">
      <c r="A36" s="59" t="s">
        <v>51</v>
      </c>
      <c r="B36" s="60" t="s">
        <v>146</v>
      </c>
      <c r="C36" s="61" t="s">
        <v>53</v>
      </c>
      <c r="D36" s="62" t="s">
        <v>54</v>
      </c>
      <c r="E36" s="74" t="s">
        <v>730</v>
      </c>
      <c r="F36" s="64" t="str">
        <f>LEFT(Q36,11)</f>
        <v>9J1_970_043</v>
      </c>
      <c r="G36" s="64">
        <f>IF(LEN(Q36)=11,0,MID(Q36,13,2))</f>
        <v>0</v>
      </c>
      <c r="H36" s="64" t="str">
        <f>CONCATENATE(IF(MID(Q36,5,3)="970","1J11"),LEFT(U36,3),RIGHT(F36,3))</f>
        <v>1J119J1043</v>
      </c>
      <c r="I36" s="64" t="str">
        <f>IF(G36=0,"00",IF(LEN(G36)=1,CONCATENATE(G36,0),G36))</f>
        <v>00</v>
      </c>
      <c r="J36" s="65" t="s">
        <v>158</v>
      </c>
      <c r="K36" s="63"/>
      <c r="L36" s="66" t="s">
        <v>58</v>
      </c>
      <c r="M36" s="62" t="s">
        <v>731</v>
      </c>
      <c r="N36" s="203">
        <v>2103</v>
      </c>
      <c r="O36" s="67"/>
      <c r="P36" s="63"/>
      <c r="Q36" s="60" t="s">
        <v>148</v>
      </c>
      <c r="R36" s="237" t="str">
        <f>IF(J36&lt;&gt;"",CONCATENATE(H36,I36,J36),CONCATENATE(H36,I36,K36))</f>
        <v>1J119J104300N</v>
      </c>
      <c r="S36" s="204" t="str">
        <f>IF(N36="-","KEIN LIEFERUMFANG",IF(AND(N36&lt;=S$3,O36=""),"AKTUELL",IF(O36=N36,"KEIN SERIENEINSATZ",IF(N36&gt;S$3,"NOCH NICHT AKTUELL",IF(AND(N36&lt;S$3,O36&lt;S$3),"NICHT AKTUELL",IF(N36&lt;=S$3,"AKTUELL"))))))</f>
        <v>NOCH NICHT AKTUELL</v>
      </c>
      <c r="T36" s="63"/>
      <c r="U36" s="60" t="s">
        <v>148</v>
      </c>
      <c r="V36" s="63"/>
      <c r="W36" s="205">
        <v>0.89729999999999999</v>
      </c>
      <c r="X36" s="206"/>
      <c r="Y36" s="72" t="s">
        <v>54</v>
      </c>
      <c r="Z36" s="72" t="s">
        <v>54</v>
      </c>
      <c r="AA36" s="72" t="s">
        <v>60</v>
      </c>
      <c r="AB36" s="63"/>
      <c r="AC36" s="73"/>
      <c r="AD36" s="63"/>
      <c r="AE36" s="63"/>
      <c r="AF36" s="207"/>
      <c r="AG36" s="63"/>
      <c r="AH36" s="63"/>
      <c r="AI36" s="63" t="s">
        <v>150</v>
      </c>
      <c r="AJ36" s="63"/>
      <c r="AK36" s="63"/>
      <c r="AL36" s="63"/>
      <c r="AM36" s="63"/>
      <c r="AN36" s="63"/>
      <c r="AO36" s="63"/>
      <c r="AP36" s="63" t="s">
        <v>151</v>
      </c>
      <c r="AQ36" s="63" t="s">
        <v>152</v>
      </c>
      <c r="AR36" s="63" t="s">
        <v>153</v>
      </c>
      <c r="AS36" s="63" t="s">
        <v>154</v>
      </c>
      <c r="AT36" s="63"/>
      <c r="AU36" s="63"/>
      <c r="AV36" s="63"/>
      <c r="AW36" s="63"/>
      <c r="AX36" s="63"/>
      <c r="AY36" s="63"/>
      <c r="AZ36" s="63"/>
      <c r="BA36" s="63"/>
      <c r="BB36" s="63"/>
      <c r="BC36" s="74" t="s">
        <v>732</v>
      </c>
    </row>
    <row r="37" spans="1:55" s="91" customFormat="1">
      <c r="A37" s="76" t="s">
        <v>51</v>
      </c>
      <c r="B37" s="77" t="s">
        <v>155</v>
      </c>
      <c r="C37" s="78" t="s">
        <v>53</v>
      </c>
      <c r="D37" s="79" t="s">
        <v>102</v>
      </c>
      <c r="E37" s="80"/>
      <c r="F37" s="81" t="str">
        <f>LEFT(Q37,11)</f>
        <v>9J1_970_047</v>
      </c>
      <c r="G37" s="81">
        <f>IF(LEN(Q37)=11,0,MID(Q37,13,2))</f>
        <v>0</v>
      </c>
      <c r="H37" s="81" t="str">
        <f t="shared" si="1"/>
        <v>1J119J1047</v>
      </c>
      <c r="I37" s="81" t="str">
        <f>IF(G37=0,"00",IF(LEN(G37)=1,CONCATENATE(G37,0),G37))</f>
        <v>00</v>
      </c>
      <c r="J37" s="79" t="s">
        <v>83</v>
      </c>
      <c r="K37" s="80"/>
      <c r="L37" s="82" t="s">
        <v>156</v>
      </c>
      <c r="M37" s="89"/>
      <c r="N37" s="83">
        <v>1933</v>
      </c>
      <c r="O37" s="84"/>
      <c r="P37" s="80"/>
      <c r="Q37" s="77" t="s">
        <v>157</v>
      </c>
      <c r="R37" s="85" t="str">
        <f t="shared" si="3"/>
        <v>1J119J104700K</v>
      </c>
      <c r="S37" s="86" t="str">
        <f t="shared" si="4"/>
        <v>AKTUELL</v>
      </c>
      <c r="T37" s="80"/>
      <c r="U37" s="77" t="s">
        <v>157</v>
      </c>
      <c r="V37" s="80"/>
      <c r="W37" s="87">
        <v>0.36809999999999998</v>
      </c>
      <c r="X37" s="88"/>
      <c r="Y37" s="89" t="s">
        <v>60</v>
      </c>
      <c r="Z37" s="89" t="s">
        <v>60</v>
      </c>
      <c r="AA37" s="89" t="s">
        <v>54</v>
      </c>
      <c r="AB37" s="80"/>
      <c r="AC37" s="90"/>
      <c r="AD37" s="80"/>
      <c r="AE37" s="80"/>
      <c r="AF37" s="9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</row>
    <row r="38" spans="1:55" s="91" customFormat="1">
      <c r="A38" s="76" t="s">
        <v>51</v>
      </c>
      <c r="B38" s="77" t="s">
        <v>155</v>
      </c>
      <c r="C38" s="78" t="s">
        <v>53</v>
      </c>
      <c r="D38" s="79" t="s">
        <v>102</v>
      </c>
      <c r="E38" s="80" t="s">
        <v>35</v>
      </c>
      <c r="F38" s="81" t="str">
        <f t="shared" si="0"/>
        <v>9J1_970_047</v>
      </c>
      <c r="G38" s="81" t="str">
        <f t="shared" si="5"/>
        <v>B</v>
      </c>
      <c r="H38" s="81" t="str">
        <f t="shared" si="1"/>
        <v>1J119J1047</v>
      </c>
      <c r="I38" s="81" t="str">
        <f t="shared" si="2"/>
        <v>B0</v>
      </c>
      <c r="J38" s="79" t="s">
        <v>158</v>
      </c>
      <c r="K38" s="80"/>
      <c r="L38" s="82" t="s">
        <v>159</v>
      </c>
      <c r="M38" s="89"/>
      <c r="N38" s="83">
        <v>2025</v>
      </c>
      <c r="O38" s="84"/>
      <c r="P38" s="80"/>
      <c r="Q38" s="77" t="s">
        <v>160</v>
      </c>
      <c r="R38" s="85" t="str">
        <f t="shared" si="3"/>
        <v>1J119J1047B0N</v>
      </c>
      <c r="S38" s="86" t="str">
        <f t="shared" si="4"/>
        <v>AKTUELL</v>
      </c>
      <c r="T38" s="80"/>
      <c r="U38" s="77" t="s">
        <v>160</v>
      </c>
      <c r="V38" s="80"/>
      <c r="W38" s="87">
        <v>0.47160000000000002</v>
      </c>
      <c r="X38" s="88"/>
      <c r="Y38" s="89" t="s">
        <v>60</v>
      </c>
      <c r="Z38" s="89" t="s">
        <v>54</v>
      </c>
      <c r="AA38" s="89" t="s">
        <v>54</v>
      </c>
      <c r="AB38" s="80"/>
      <c r="AC38" s="90"/>
      <c r="AD38" s="80"/>
      <c r="AE38" s="80"/>
      <c r="AF38" s="90"/>
      <c r="AG38" s="80"/>
      <c r="AH38" s="80"/>
      <c r="AI38" s="80"/>
      <c r="AJ38" s="80"/>
      <c r="AK38" s="80"/>
      <c r="AL38" s="80" t="s">
        <v>161</v>
      </c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111"/>
      <c r="AZ38" s="80"/>
      <c r="BA38" s="80"/>
    </row>
    <row r="39" spans="1:55" s="116" customFormat="1">
      <c r="A39" s="112" t="s">
        <v>51</v>
      </c>
      <c r="B39" s="113" t="s">
        <v>162</v>
      </c>
      <c r="C39" s="114" t="s">
        <v>53</v>
      </c>
      <c r="D39" s="115" t="s">
        <v>102</v>
      </c>
      <c r="E39" s="116" t="s">
        <v>35</v>
      </c>
      <c r="F39" s="117" t="str">
        <f t="shared" si="0"/>
        <v>9J0_970_048</v>
      </c>
      <c r="G39" s="117">
        <f t="shared" si="5"/>
        <v>0</v>
      </c>
      <c r="H39" s="117" t="str">
        <f t="shared" si="1"/>
        <v>1J119J0048</v>
      </c>
      <c r="I39" s="117" t="str">
        <f t="shared" si="2"/>
        <v>00</v>
      </c>
      <c r="J39" s="115" t="s">
        <v>57</v>
      </c>
      <c r="L39" s="92" t="s">
        <v>163</v>
      </c>
      <c r="M39" s="118">
        <v>7059</v>
      </c>
      <c r="N39" s="119">
        <v>1933</v>
      </c>
      <c r="O39" s="120"/>
      <c r="Q39" s="113" t="s">
        <v>164</v>
      </c>
      <c r="R39" s="85" t="str">
        <f t="shared" si="3"/>
        <v>1J119J004800H</v>
      </c>
      <c r="S39" s="121" t="str">
        <f t="shared" si="4"/>
        <v>AKTUELL</v>
      </c>
      <c r="U39" s="113" t="s">
        <v>164</v>
      </c>
      <c r="V39" s="116" t="s">
        <v>165</v>
      </c>
      <c r="W39" s="122">
        <v>0.16930000000000001</v>
      </c>
      <c r="X39" s="123"/>
      <c r="Y39" s="124" t="s">
        <v>60</v>
      </c>
      <c r="Z39" s="124" t="s">
        <v>54</v>
      </c>
      <c r="AA39" s="124" t="s">
        <v>60</v>
      </c>
      <c r="AC39" s="125"/>
      <c r="AF39" s="125"/>
      <c r="AL39" s="116" t="s">
        <v>166</v>
      </c>
    </row>
    <row r="40" spans="1:55" s="116" customFormat="1">
      <c r="A40" s="112" t="s">
        <v>51</v>
      </c>
      <c r="B40" s="113" t="s">
        <v>167</v>
      </c>
      <c r="C40" s="114" t="s">
        <v>53</v>
      </c>
      <c r="D40" s="115" t="s">
        <v>102</v>
      </c>
      <c r="E40" s="116" t="s">
        <v>168</v>
      </c>
      <c r="F40" s="117" t="str">
        <f t="shared" si="0"/>
        <v>9J0_970_050</v>
      </c>
      <c r="G40" s="117">
        <f t="shared" si="5"/>
        <v>0</v>
      </c>
      <c r="H40" s="117" t="str">
        <f t="shared" si="1"/>
        <v>1J119J0050</v>
      </c>
      <c r="I40" s="117" t="str">
        <f t="shared" si="2"/>
        <v>00</v>
      </c>
      <c r="J40" s="115" t="s">
        <v>82</v>
      </c>
      <c r="L40" s="92" t="s">
        <v>169</v>
      </c>
      <c r="M40" s="118">
        <v>7059</v>
      </c>
      <c r="N40" s="119">
        <v>2013</v>
      </c>
      <c r="O40" s="120"/>
      <c r="Q40" s="113" t="s">
        <v>170</v>
      </c>
      <c r="R40" s="85" t="str">
        <f t="shared" si="3"/>
        <v>1J119J005000J</v>
      </c>
      <c r="S40" s="121" t="str">
        <f t="shared" si="4"/>
        <v>AKTUELL</v>
      </c>
      <c r="U40" s="113" t="s">
        <v>170</v>
      </c>
      <c r="V40" s="116" t="s">
        <v>165</v>
      </c>
      <c r="W40" s="122">
        <v>7.5999999999999998E-2</v>
      </c>
      <c r="X40" s="123"/>
      <c r="Y40" s="124" t="s">
        <v>60</v>
      </c>
      <c r="Z40" s="124" t="s">
        <v>54</v>
      </c>
      <c r="AA40" s="124" t="s">
        <v>54</v>
      </c>
      <c r="AC40" s="125"/>
      <c r="AF40" s="125"/>
      <c r="AX40" s="116" t="s">
        <v>171</v>
      </c>
      <c r="AY40" s="116" t="s">
        <v>172</v>
      </c>
    </row>
    <row r="41" spans="1:55" s="130" customFormat="1">
      <c r="A41" s="126" t="s">
        <v>51</v>
      </c>
      <c r="B41" s="127" t="s">
        <v>167</v>
      </c>
      <c r="C41" s="128" t="s">
        <v>53</v>
      </c>
      <c r="D41" s="129" t="s">
        <v>102</v>
      </c>
      <c r="E41" s="130" t="s">
        <v>168</v>
      </c>
      <c r="F41" s="131" t="str">
        <f t="shared" si="0"/>
        <v>9J0_970_050</v>
      </c>
      <c r="G41" s="131" t="str">
        <f t="shared" si="5"/>
        <v>A</v>
      </c>
      <c r="H41" s="132" t="str">
        <f t="shared" si="1"/>
        <v>1J119J0050</v>
      </c>
      <c r="I41" s="131" t="str">
        <f t="shared" si="2"/>
        <v>A0</v>
      </c>
      <c r="J41" s="65" t="s">
        <v>111</v>
      </c>
      <c r="L41" s="92" t="s">
        <v>169</v>
      </c>
      <c r="M41" s="118">
        <v>7081</v>
      </c>
      <c r="N41" s="133">
        <v>2040</v>
      </c>
      <c r="O41" s="134">
        <v>2102</v>
      </c>
      <c r="Q41" s="127" t="s">
        <v>173</v>
      </c>
      <c r="R41" s="68" t="str">
        <f t="shared" si="3"/>
        <v>1J119J0050A0A</v>
      </c>
      <c r="S41" s="135" t="str">
        <f t="shared" si="4"/>
        <v>AKTUELL</v>
      </c>
      <c r="U41" s="127" t="s">
        <v>173</v>
      </c>
      <c r="V41" s="130" t="s">
        <v>165</v>
      </c>
      <c r="W41" s="136"/>
      <c r="X41" s="137"/>
      <c r="Y41" s="118" t="s">
        <v>60</v>
      </c>
      <c r="Z41" s="118" t="s">
        <v>54</v>
      </c>
      <c r="AA41" s="118" t="s">
        <v>54</v>
      </c>
      <c r="AC41" s="138"/>
      <c r="AF41" s="138"/>
      <c r="AX41" s="130" t="s">
        <v>171</v>
      </c>
      <c r="AY41" s="130" t="s">
        <v>172</v>
      </c>
    </row>
    <row r="42" spans="1:55" s="130" customFormat="1">
      <c r="A42" s="126" t="s">
        <v>51</v>
      </c>
      <c r="B42" s="127" t="s">
        <v>167</v>
      </c>
      <c r="C42" s="128" t="s">
        <v>53</v>
      </c>
      <c r="D42" s="129" t="s">
        <v>102</v>
      </c>
      <c r="E42" s="130" t="s">
        <v>168</v>
      </c>
      <c r="F42" s="131" t="str">
        <f t="shared" ref="F42" si="8">LEFT(Q42,11)</f>
        <v>9J0_970_050</v>
      </c>
      <c r="G42" s="131" t="str">
        <f t="shared" ref="G42" si="9">IF(LEN(Q42)=11,0,MID(Q42,13,2))</f>
        <v>A</v>
      </c>
      <c r="H42" s="132" t="str">
        <f t="shared" ref="H42" si="10">CONCATENATE(IF(MID(Q42,5,3)="970","1J11"),LEFT(U42,3),RIGHT(F42,3))</f>
        <v>1J119J0050</v>
      </c>
      <c r="I42" s="131" t="str">
        <f t="shared" ref="I42" si="11">IF(G42=0,"00",IF(LEN(G42)=1,CONCATENATE(G42,0),G42))</f>
        <v>A0</v>
      </c>
      <c r="J42" s="65" t="s">
        <v>180</v>
      </c>
      <c r="L42" s="92" t="s">
        <v>169</v>
      </c>
      <c r="M42" s="118">
        <v>7246</v>
      </c>
      <c r="N42" s="133">
        <v>2103</v>
      </c>
      <c r="O42" s="134"/>
      <c r="Q42" s="127" t="s">
        <v>173</v>
      </c>
      <c r="R42" s="68" t="str">
        <f t="shared" ref="R42" si="12">IF(J42&lt;&gt;"",CONCATENATE(H42,I42,J42),CONCATENATE(H42,I42,K42))</f>
        <v>1J119J0050A0B</v>
      </c>
      <c r="S42" s="135" t="str">
        <f t="shared" ref="S42" si="13">IF(N42="-","KEIN LIEFERUMFANG",IF(AND(N42&lt;=S$3,O42=""),"AKTUELL",IF(O42=N42,"KEIN SERIENEINSATZ",IF(N42&gt;S$3,"NOCH NICHT AKTUELL",IF(AND(N42&lt;S$3,O42&lt;S$3),"NICHT AKTUELL",IF(N42&lt;=S$3,"AKTUELL"))))))</f>
        <v>NOCH NICHT AKTUELL</v>
      </c>
      <c r="U42" s="127" t="s">
        <v>173</v>
      </c>
      <c r="V42" s="130" t="s">
        <v>165</v>
      </c>
      <c r="W42" s="136"/>
      <c r="X42" s="137"/>
      <c r="Y42" s="118" t="s">
        <v>60</v>
      </c>
      <c r="Z42" s="118" t="s">
        <v>54</v>
      </c>
      <c r="AA42" s="118" t="s">
        <v>54</v>
      </c>
      <c r="AC42" s="138"/>
      <c r="AF42" s="138"/>
      <c r="AX42" s="130" t="s">
        <v>171</v>
      </c>
      <c r="AY42" s="130" t="s">
        <v>172</v>
      </c>
    </row>
    <row r="43" spans="1:55" s="130" customFormat="1">
      <c r="A43" s="126" t="s">
        <v>51</v>
      </c>
      <c r="B43" s="127" t="s">
        <v>167</v>
      </c>
      <c r="C43" s="128" t="s">
        <v>53</v>
      </c>
      <c r="D43" s="129" t="s">
        <v>102</v>
      </c>
      <c r="E43" s="130" t="s">
        <v>168</v>
      </c>
      <c r="F43" s="131" t="str">
        <f t="shared" ref="F43" si="14">LEFT(Q43,11)</f>
        <v>9J0_970_050</v>
      </c>
      <c r="G43" s="131" t="str">
        <f t="shared" ref="G43:G44" si="15">IF(LEN(Q43)=11,0,MID(Q43,13,2))</f>
        <v>B</v>
      </c>
      <c r="H43" s="132" t="str">
        <f t="shared" ref="H43" si="16">CONCATENATE(IF(MID(Q43,5,3)="970","1J11"),LEFT(U43,3),RIGHT(F43,3))</f>
        <v>1J119J0050</v>
      </c>
      <c r="I43" s="131" t="str">
        <f t="shared" ref="I43" si="17">IF(G43=0,"00",IF(LEN(G43)=1,CONCATENATE(G43,0),G43))</f>
        <v>B0</v>
      </c>
      <c r="J43" s="65" t="s">
        <v>111</v>
      </c>
      <c r="L43" s="92" t="s">
        <v>169</v>
      </c>
      <c r="M43" s="118">
        <v>7246</v>
      </c>
      <c r="N43" s="133">
        <v>2103</v>
      </c>
      <c r="O43" s="134"/>
      <c r="Q43" s="127" t="s">
        <v>766</v>
      </c>
      <c r="R43" s="68" t="str">
        <f t="shared" ref="R43" si="18">IF(J43&lt;&gt;"",CONCATENATE(H43,I43,J43),CONCATENATE(H43,I43,K43))</f>
        <v>1J119J0050B0A</v>
      </c>
      <c r="S43" s="135" t="str">
        <f t="shared" ref="S43" si="19">IF(N43="-","KEIN LIEFERUMFANG",IF(AND(N43&lt;=S$3,O43=""),"AKTUELL",IF(O43=N43,"KEIN SERIENEINSATZ",IF(N43&gt;S$3,"NOCH NICHT AKTUELL",IF(AND(N43&lt;S$3,O43&lt;S$3),"NICHT AKTUELL",IF(N43&lt;=S$3,"AKTUELL"))))))</f>
        <v>NOCH NICHT AKTUELL</v>
      </c>
      <c r="U43" s="127" t="s">
        <v>766</v>
      </c>
      <c r="V43" s="130" t="s">
        <v>165</v>
      </c>
      <c r="W43" s="136"/>
      <c r="X43" s="137"/>
      <c r="Y43" s="118" t="s">
        <v>60</v>
      </c>
      <c r="Z43" s="118" t="s">
        <v>54</v>
      </c>
      <c r="AA43" s="118" t="s">
        <v>54</v>
      </c>
      <c r="AC43" s="138"/>
      <c r="AF43" s="138"/>
      <c r="AX43" s="130" t="s">
        <v>171</v>
      </c>
      <c r="AY43" s="130" t="s">
        <v>172</v>
      </c>
    </row>
    <row r="44" spans="1:55" s="116" customFormat="1">
      <c r="A44" s="112" t="s">
        <v>51</v>
      </c>
      <c r="B44" s="113" t="s">
        <v>174</v>
      </c>
      <c r="C44" s="114" t="s">
        <v>53</v>
      </c>
      <c r="D44" s="115" t="s">
        <v>54</v>
      </c>
      <c r="F44" s="117" t="str">
        <f t="shared" si="0"/>
        <v>9J0_970_060</v>
      </c>
      <c r="G44" s="131">
        <f t="shared" si="15"/>
        <v>0</v>
      </c>
      <c r="H44" s="117" t="str">
        <f t="shared" si="1"/>
        <v>1J119J0060</v>
      </c>
      <c r="I44" s="117" t="str">
        <f t="shared" si="2"/>
        <v>00</v>
      </c>
      <c r="J44" s="115" t="s">
        <v>57</v>
      </c>
      <c r="L44" s="92" t="s">
        <v>175</v>
      </c>
      <c r="M44" s="118">
        <v>7059</v>
      </c>
      <c r="N44" s="119">
        <v>2025</v>
      </c>
      <c r="O44" s="120"/>
      <c r="Q44" s="113" t="s">
        <v>176</v>
      </c>
      <c r="R44" s="85" t="str">
        <f t="shared" si="3"/>
        <v>1J119J006000H</v>
      </c>
      <c r="S44" s="121" t="str">
        <f t="shared" si="4"/>
        <v>AKTUELL</v>
      </c>
      <c r="U44" s="113" t="s">
        <v>176</v>
      </c>
      <c r="V44" s="116" t="s">
        <v>165</v>
      </c>
      <c r="W44" s="122">
        <v>0.192</v>
      </c>
      <c r="X44" s="123"/>
      <c r="Y44" s="124" t="s">
        <v>60</v>
      </c>
      <c r="Z44" s="124" t="s">
        <v>54</v>
      </c>
      <c r="AA44" s="124" t="s">
        <v>60</v>
      </c>
      <c r="AC44" s="125"/>
      <c r="AF44" s="125"/>
    </row>
    <row r="45" spans="1:55" s="91" customFormat="1">
      <c r="A45" s="76" t="s">
        <v>51</v>
      </c>
      <c r="B45" s="77" t="s">
        <v>174</v>
      </c>
      <c r="C45" s="78" t="s">
        <v>53</v>
      </c>
      <c r="D45" s="79" t="s">
        <v>54</v>
      </c>
      <c r="E45" s="82" t="s">
        <v>36</v>
      </c>
      <c r="F45" s="81" t="str">
        <f t="shared" si="0"/>
        <v>9J1_970_060</v>
      </c>
      <c r="G45" s="81" t="s">
        <v>111</v>
      </c>
      <c r="H45" s="81" t="str">
        <f t="shared" si="1"/>
        <v>1J119J1060</v>
      </c>
      <c r="I45" s="81" t="str">
        <f t="shared" si="2"/>
        <v>A0</v>
      </c>
      <c r="J45" s="79" t="s">
        <v>56</v>
      </c>
      <c r="K45" s="80"/>
      <c r="L45" s="82" t="s">
        <v>177</v>
      </c>
      <c r="M45" s="89">
        <v>7244</v>
      </c>
      <c r="N45" s="83">
        <v>2013</v>
      </c>
      <c r="O45" s="67">
        <v>2114</v>
      </c>
      <c r="P45" s="80"/>
      <c r="Q45" s="77" t="s">
        <v>178</v>
      </c>
      <c r="R45" s="85" t="str">
        <f t="shared" si="3"/>
        <v>1J119J1060A0D</v>
      </c>
      <c r="S45" s="86" t="str">
        <f t="shared" si="4"/>
        <v>AKTUELL</v>
      </c>
      <c r="T45" s="80"/>
      <c r="U45" s="77" t="s">
        <v>178</v>
      </c>
      <c r="V45" s="80"/>
      <c r="W45" s="87">
        <v>0.1176</v>
      </c>
      <c r="X45" s="88"/>
      <c r="Y45" s="89" t="s">
        <v>54</v>
      </c>
      <c r="Z45" s="89" t="s">
        <v>54</v>
      </c>
      <c r="AA45" s="89" t="s">
        <v>60</v>
      </c>
      <c r="AB45" s="80"/>
      <c r="AC45" s="90"/>
      <c r="AD45" s="80"/>
      <c r="AE45" s="80"/>
      <c r="AF45" s="90"/>
      <c r="AG45" s="80"/>
      <c r="AH45" s="80"/>
      <c r="AI45" s="80"/>
      <c r="AJ45" s="80"/>
      <c r="AK45" s="80"/>
      <c r="AL45" s="80"/>
      <c r="AM45" s="80" t="s">
        <v>179</v>
      </c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</row>
    <row r="46" spans="1:55" s="145" customFormat="1">
      <c r="A46" s="139" t="s">
        <v>51</v>
      </c>
      <c r="B46" s="140" t="s">
        <v>174</v>
      </c>
      <c r="C46" s="141" t="s">
        <v>53</v>
      </c>
      <c r="D46" s="142" t="s">
        <v>54</v>
      </c>
      <c r="E46" s="143" t="s">
        <v>36</v>
      </c>
      <c r="F46" s="144" t="str">
        <f t="shared" si="0"/>
        <v>9J1_970_060</v>
      </c>
      <c r="G46" s="144" t="s">
        <v>180</v>
      </c>
      <c r="H46" s="144" t="str">
        <f t="shared" si="1"/>
        <v>1J119J1060</v>
      </c>
      <c r="I46" s="144" t="str">
        <f t="shared" si="2"/>
        <v>B0</v>
      </c>
      <c r="J46" s="142" t="s">
        <v>111</v>
      </c>
      <c r="L46" s="143" t="s">
        <v>177</v>
      </c>
      <c r="M46" s="146"/>
      <c r="N46" s="147">
        <v>2013</v>
      </c>
      <c r="O46" s="148"/>
      <c r="Q46" s="140" t="s">
        <v>181</v>
      </c>
      <c r="R46" s="85" t="str">
        <f t="shared" si="3"/>
        <v>1J119J1060B0A</v>
      </c>
      <c r="S46" s="149" t="str">
        <f t="shared" si="4"/>
        <v>AKTUELL</v>
      </c>
      <c r="U46" s="140" t="s">
        <v>181</v>
      </c>
      <c r="V46" s="145" t="s">
        <v>182</v>
      </c>
      <c r="W46" s="150">
        <v>0.1176</v>
      </c>
      <c r="X46" s="151"/>
      <c r="Y46" s="146" t="s">
        <v>54</v>
      </c>
      <c r="Z46" s="146" t="s">
        <v>54</v>
      </c>
      <c r="AA46" s="146" t="s">
        <v>60</v>
      </c>
      <c r="AC46" s="152"/>
      <c r="AF46" s="152"/>
      <c r="AM46" s="145" t="s">
        <v>183</v>
      </c>
    </row>
    <row r="47" spans="1:55" s="108" customFormat="1">
      <c r="A47" s="93" t="s">
        <v>51</v>
      </c>
      <c r="B47" s="94" t="s">
        <v>184</v>
      </c>
      <c r="C47" s="95" t="s">
        <v>53</v>
      </c>
      <c r="D47" s="96" t="s">
        <v>54</v>
      </c>
      <c r="E47" s="97" t="s">
        <v>185</v>
      </c>
      <c r="F47" s="98" t="str">
        <f t="shared" si="0"/>
        <v>9J1_970_064</v>
      </c>
      <c r="G47" s="98" t="s">
        <v>111</v>
      </c>
      <c r="H47" s="98" t="str">
        <f t="shared" si="1"/>
        <v>1J119J1064</v>
      </c>
      <c r="I47" s="98" t="str">
        <f t="shared" si="2"/>
        <v>A0</v>
      </c>
      <c r="J47" s="96" t="s">
        <v>158</v>
      </c>
      <c r="K47" s="97"/>
      <c r="L47" s="99" t="s">
        <v>121</v>
      </c>
      <c r="M47" s="100">
        <v>7006</v>
      </c>
      <c r="N47" s="101">
        <v>2025</v>
      </c>
      <c r="O47" s="102">
        <v>2047</v>
      </c>
      <c r="P47" s="97"/>
      <c r="Q47" s="94" t="s">
        <v>186</v>
      </c>
      <c r="R47" s="103" t="str">
        <f t="shared" si="3"/>
        <v>1J119J1064A0N</v>
      </c>
      <c r="S47" s="104" t="str">
        <f t="shared" si="4"/>
        <v>NICHT AKTUELL</v>
      </c>
      <c r="T47" s="97"/>
      <c r="U47" s="94" t="s">
        <v>186</v>
      </c>
      <c r="V47" s="97"/>
      <c r="W47" s="105">
        <v>0.61199999999999999</v>
      </c>
      <c r="X47" s="106"/>
      <c r="Y47" s="100" t="s">
        <v>54</v>
      </c>
      <c r="Z47" s="100" t="s">
        <v>60</v>
      </c>
      <c r="AA47" s="100" t="s">
        <v>54</v>
      </c>
      <c r="AB47" s="97"/>
      <c r="AC47" s="107" t="s">
        <v>187</v>
      </c>
      <c r="AD47" s="97" t="s">
        <v>188</v>
      </c>
      <c r="AE47" s="97" t="s">
        <v>189</v>
      </c>
      <c r="AF47" s="107"/>
      <c r="AG47" s="107" t="s">
        <v>190</v>
      </c>
      <c r="AH47" s="97"/>
      <c r="AI47" s="97"/>
      <c r="AJ47" s="153" t="s">
        <v>191</v>
      </c>
      <c r="AM47" s="97" t="s">
        <v>192</v>
      </c>
      <c r="AN47" s="97"/>
      <c r="AO47" s="97"/>
      <c r="AP47" s="97"/>
      <c r="AQ47" s="97"/>
      <c r="AR47" s="97"/>
      <c r="AS47" s="97"/>
      <c r="AT47" s="97" t="s">
        <v>193</v>
      </c>
      <c r="AU47" s="97" t="s">
        <v>194</v>
      </c>
      <c r="AV47" s="97"/>
      <c r="AW47" s="97"/>
      <c r="AX47" s="97" t="s">
        <v>195</v>
      </c>
      <c r="AY47" s="97"/>
      <c r="AZ47" s="97"/>
    </row>
    <row r="48" spans="1:55" s="75" customFormat="1">
      <c r="A48" s="59" t="s">
        <v>51</v>
      </c>
      <c r="B48" s="60" t="s">
        <v>184</v>
      </c>
      <c r="C48" s="61" t="s">
        <v>53</v>
      </c>
      <c r="D48" s="62" t="s">
        <v>54</v>
      </c>
      <c r="E48" s="74" t="s">
        <v>703</v>
      </c>
      <c r="F48" s="64" t="str">
        <f>LEFT(Q48,11)</f>
        <v>9J1_970_064</v>
      </c>
      <c r="G48" s="64" t="s">
        <v>111</v>
      </c>
      <c r="H48" s="64" t="str">
        <f>CONCATENATE(IF(MID(Q48,5,3)="970","1J11"),LEFT(U48,3),RIGHT(F48,3))</f>
        <v>1J119J1064</v>
      </c>
      <c r="I48" s="64" t="str">
        <f>IF(G48=0,"00",IF(LEN(G48)=1,CONCATENATE(G48,0),G48))</f>
        <v>A0</v>
      </c>
      <c r="J48" s="65" t="s">
        <v>114</v>
      </c>
      <c r="K48" s="63"/>
      <c r="L48" s="66" t="s">
        <v>121</v>
      </c>
      <c r="M48" s="72" t="s">
        <v>769</v>
      </c>
      <c r="N48" s="203">
        <v>2048</v>
      </c>
      <c r="O48" s="67">
        <v>2114</v>
      </c>
      <c r="P48" s="63"/>
      <c r="Q48" s="60" t="s">
        <v>186</v>
      </c>
      <c r="R48" s="68" t="str">
        <f>IF(J48&lt;&gt;"",CONCATENATE(H48,I48,J48),CONCATENATE(H48,I48,K48))</f>
        <v>1J119J1064A0P</v>
      </c>
      <c r="S48" s="204" t="str">
        <f>IF(N48="-","KEIN LIEFERUMFANG",IF(AND(N48&lt;=S$3,O48=""),"AKTUELL",IF(O48=N48,"KEIN SERIENEINSATZ",IF(N48&gt;S$3,"NOCH NICHT AKTUELL",IF(AND(N48&lt;S$3,O48&lt;S$3),"NICHT AKTUELL",IF(N48&lt;=S$3,"AKTUELL"))))))</f>
        <v>AKTUELL</v>
      </c>
      <c r="T48" s="63"/>
      <c r="U48" s="60" t="s">
        <v>186</v>
      </c>
      <c r="V48" s="63"/>
      <c r="W48" s="205">
        <v>0.61199999999999999</v>
      </c>
      <c r="X48" s="206"/>
      <c r="Y48" s="72" t="s">
        <v>54</v>
      </c>
      <c r="Z48" s="72" t="s">
        <v>60</v>
      </c>
      <c r="AA48" s="72" t="s">
        <v>54</v>
      </c>
      <c r="AB48" s="63"/>
      <c r="AC48" s="73" t="s">
        <v>187</v>
      </c>
      <c r="AD48" s="63" t="s">
        <v>188</v>
      </c>
      <c r="AE48" s="63" t="s">
        <v>189</v>
      </c>
      <c r="AF48" s="73"/>
      <c r="AG48" s="73" t="s">
        <v>190</v>
      </c>
      <c r="AH48" s="63"/>
      <c r="AI48" s="63"/>
      <c r="AJ48" s="74" t="s">
        <v>191</v>
      </c>
      <c r="AM48" s="63" t="s">
        <v>192</v>
      </c>
      <c r="AN48" s="63" t="s">
        <v>704</v>
      </c>
      <c r="AO48" s="63"/>
      <c r="AP48" s="63"/>
      <c r="AQ48" s="63"/>
      <c r="AR48" s="63"/>
      <c r="AS48" s="63"/>
      <c r="AT48" s="63" t="s">
        <v>193</v>
      </c>
      <c r="AU48" s="63" t="s">
        <v>194</v>
      </c>
      <c r="AV48" s="63"/>
      <c r="AW48" s="63"/>
      <c r="AX48" s="63" t="s">
        <v>195</v>
      </c>
      <c r="AY48" s="63"/>
      <c r="AZ48" s="63"/>
    </row>
    <row r="49" spans="1:50" s="158" customFormat="1">
      <c r="A49" s="154" t="s">
        <v>51</v>
      </c>
      <c r="B49" s="155" t="s">
        <v>184</v>
      </c>
      <c r="C49" s="156" t="s">
        <v>53</v>
      </c>
      <c r="D49" s="157" t="s">
        <v>54</v>
      </c>
      <c r="E49" s="158" t="s">
        <v>185</v>
      </c>
      <c r="F49" s="159" t="str">
        <f t="shared" si="0"/>
        <v>9J1_970_064</v>
      </c>
      <c r="G49" s="159" t="s">
        <v>180</v>
      </c>
      <c r="H49" s="159" t="str">
        <f t="shared" si="1"/>
        <v>1J119J1064</v>
      </c>
      <c r="I49" s="159" t="str">
        <f t="shared" si="2"/>
        <v>B0</v>
      </c>
      <c r="J49" s="157" t="s">
        <v>196</v>
      </c>
      <c r="L49" s="160" t="s">
        <v>121</v>
      </c>
      <c r="M49" s="161">
        <v>7006</v>
      </c>
      <c r="N49" s="162">
        <v>2025</v>
      </c>
      <c r="O49" s="163">
        <v>2039</v>
      </c>
      <c r="Q49" s="155" t="s">
        <v>197</v>
      </c>
      <c r="R49" s="50" t="str">
        <f t="shared" si="3"/>
        <v>1J119J1064B0F</v>
      </c>
      <c r="S49" s="164" t="str">
        <f t="shared" si="4"/>
        <v>NICHT AKTUELL</v>
      </c>
      <c r="U49" s="155" t="s">
        <v>197</v>
      </c>
      <c r="V49" s="158" t="s">
        <v>182</v>
      </c>
      <c r="W49" s="165">
        <v>0.61199999999999999</v>
      </c>
      <c r="X49" s="166"/>
      <c r="Y49" s="161" t="s">
        <v>54</v>
      </c>
      <c r="Z49" s="161" t="s">
        <v>54</v>
      </c>
      <c r="AA49" s="161" t="s">
        <v>54</v>
      </c>
      <c r="AC49" s="167" t="s">
        <v>187</v>
      </c>
      <c r="AD49" s="158" t="s">
        <v>188</v>
      </c>
      <c r="AE49" s="158" t="s">
        <v>198</v>
      </c>
      <c r="AF49" s="167"/>
      <c r="AG49" s="167" t="s">
        <v>190</v>
      </c>
      <c r="AJ49" s="56" t="s">
        <v>191</v>
      </c>
      <c r="AM49" s="158" t="s">
        <v>199</v>
      </c>
      <c r="AT49" s="158" t="s">
        <v>193</v>
      </c>
      <c r="AU49" s="158" t="s">
        <v>194</v>
      </c>
      <c r="AX49" s="158" t="s">
        <v>195</v>
      </c>
    </row>
    <row r="50" spans="1:50" s="158" customFormat="1">
      <c r="A50" s="154" t="s">
        <v>51</v>
      </c>
      <c r="B50" s="155" t="s">
        <v>184</v>
      </c>
      <c r="C50" s="156" t="s">
        <v>53</v>
      </c>
      <c r="D50" s="157" t="s">
        <v>54</v>
      </c>
      <c r="E50" s="158" t="s">
        <v>185</v>
      </c>
      <c r="F50" s="159" t="str">
        <f t="shared" si="0"/>
        <v>9J1_970_064</v>
      </c>
      <c r="G50" s="159" t="s">
        <v>180</v>
      </c>
      <c r="H50" s="159" t="str">
        <f t="shared" si="1"/>
        <v>1J119J1064</v>
      </c>
      <c r="I50" s="159" t="str">
        <f t="shared" si="2"/>
        <v>B0</v>
      </c>
      <c r="J50" s="58" t="s">
        <v>94</v>
      </c>
      <c r="L50" s="160" t="s">
        <v>121</v>
      </c>
      <c r="M50" s="161">
        <v>7006</v>
      </c>
      <c r="N50" s="162">
        <v>2040</v>
      </c>
      <c r="O50" s="163">
        <v>2040</v>
      </c>
      <c r="Q50" s="155" t="s">
        <v>197</v>
      </c>
      <c r="R50" s="50" t="str">
        <f t="shared" si="3"/>
        <v>1J119J1064B0G</v>
      </c>
      <c r="S50" s="164" t="str">
        <f t="shared" si="4"/>
        <v>KEIN SERIENEINSATZ</v>
      </c>
      <c r="U50" s="155" t="s">
        <v>197</v>
      </c>
      <c r="V50" s="158" t="s">
        <v>182</v>
      </c>
      <c r="W50" s="165">
        <v>0.61199999999999999</v>
      </c>
      <c r="X50" s="166"/>
      <c r="Y50" s="161" t="s">
        <v>54</v>
      </c>
      <c r="Z50" s="161" t="s">
        <v>54</v>
      </c>
      <c r="AA50" s="161" t="s">
        <v>54</v>
      </c>
      <c r="AC50" s="167" t="s">
        <v>187</v>
      </c>
      <c r="AD50" s="158" t="s">
        <v>188</v>
      </c>
      <c r="AE50" s="158" t="s">
        <v>198</v>
      </c>
      <c r="AF50" s="167"/>
      <c r="AG50" s="167" t="s">
        <v>190</v>
      </c>
      <c r="AJ50" s="56" t="s">
        <v>191</v>
      </c>
      <c r="AM50" s="56" t="s">
        <v>200</v>
      </c>
      <c r="AT50" s="158" t="s">
        <v>193</v>
      </c>
      <c r="AU50" s="158" t="s">
        <v>194</v>
      </c>
      <c r="AX50" s="158" t="s">
        <v>195</v>
      </c>
    </row>
    <row r="51" spans="1:50" s="172" customFormat="1">
      <c r="A51" s="168" t="s">
        <v>51</v>
      </c>
      <c r="B51" s="169" t="s">
        <v>184</v>
      </c>
      <c r="C51" s="170" t="s">
        <v>53</v>
      </c>
      <c r="D51" s="171" t="s">
        <v>54</v>
      </c>
      <c r="E51" s="172" t="s">
        <v>185</v>
      </c>
      <c r="F51" s="173" t="str">
        <f t="shared" si="0"/>
        <v>9J1_970_064</v>
      </c>
      <c r="G51" s="173" t="s">
        <v>180</v>
      </c>
      <c r="H51" s="173" t="str">
        <f t="shared" si="1"/>
        <v>1J119J1064</v>
      </c>
      <c r="I51" s="173" t="str">
        <f t="shared" si="2"/>
        <v>B0</v>
      </c>
      <c r="J51" s="65" t="s">
        <v>57</v>
      </c>
      <c r="L51" s="174" t="s">
        <v>121</v>
      </c>
      <c r="M51" s="175" t="s">
        <v>90</v>
      </c>
      <c r="N51" s="176">
        <v>2040</v>
      </c>
      <c r="O51" s="177">
        <v>2047</v>
      </c>
      <c r="Q51" s="169" t="s">
        <v>197</v>
      </c>
      <c r="R51" s="68" t="str">
        <f t="shared" si="3"/>
        <v>1J119J1064B0H</v>
      </c>
      <c r="S51" s="178" t="str">
        <f t="shared" si="4"/>
        <v>NICHT AKTUELL</v>
      </c>
      <c r="U51" s="169" t="s">
        <v>197</v>
      </c>
      <c r="V51" s="172" t="s">
        <v>182</v>
      </c>
      <c r="W51" s="179">
        <v>0.61199999999999999</v>
      </c>
      <c r="X51" s="180"/>
      <c r="Y51" s="175" t="s">
        <v>54</v>
      </c>
      <c r="Z51" s="175" t="s">
        <v>54</v>
      </c>
      <c r="AA51" s="175" t="s">
        <v>54</v>
      </c>
      <c r="AC51" s="181" t="s">
        <v>187</v>
      </c>
      <c r="AD51" s="172" t="s">
        <v>188</v>
      </c>
      <c r="AE51" s="172" t="s">
        <v>198</v>
      </c>
      <c r="AF51" s="181"/>
      <c r="AG51" s="181" t="s">
        <v>190</v>
      </c>
      <c r="AJ51" s="74" t="s">
        <v>191</v>
      </c>
      <c r="AM51" s="74" t="s">
        <v>200</v>
      </c>
      <c r="AT51" s="172" t="s">
        <v>193</v>
      </c>
      <c r="AU51" s="172" t="s">
        <v>194</v>
      </c>
      <c r="AX51" s="172" t="s">
        <v>195</v>
      </c>
    </row>
    <row r="52" spans="1:50" s="172" customFormat="1">
      <c r="A52" s="168" t="s">
        <v>51</v>
      </c>
      <c r="B52" s="169" t="s">
        <v>184</v>
      </c>
      <c r="C52" s="170" t="s">
        <v>53</v>
      </c>
      <c r="D52" s="171" t="s">
        <v>54</v>
      </c>
      <c r="E52" s="74" t="s">
        <v>703</v>
      </c>
      <c r="F52" s="173" t="str">
        <f t="shared" si="0"/>
        <v>9J1_970_064</v>
      </c>
      <c r="G52" s="173" t="s">
        <v>180</v>
      </c>
      <c r="H52" s="173" t="str">
        <f t="shared" si="1"/>
        <v>1J119J1064</v>
      </c>
      <c r="I52" s="173" t="str">
        <f t="shared" si="2"/>
        <v>B0</v>
      </c>
      <c r="J52" s="65" t="s">
        <v>82</v>
      </c>
      <c r="L52" s="174" t="s">
        <v>121</v>
      </c>
      <c r="M52" s="175" t="s">
        <v>699</v>
      </c>
      <c r="N52" s="176">
        <v>2048</v>
      </c>
      <c r="O52" s="177">
        <v>2114</v>
      </c>
      <c r="Q52" s="169" t="s">
        <v>197</v>
      </c>
      <c r="R52" s="68" t="str">
        <f t="shared" si="3"/>
        <v>1J119J1064B0J</v>
      </c>
      <c r="S52" s="178" t="str">
        <f t="shared" si="4"/>
        <v>AKTUELL</v>
      </c>
      <c r="U52" s="169" t="s">
        <v>197</v>
      </c>
      <c r="V52" s="172" t="s">
        <v>182</v>
      </c>
      <c r="W52" s="179">
        <v>0.61199999999999999</v>
      </c>
      <c r="X52" s="180"/>
      <c r="Y52" s="175" t="s">
        <v>54</v>
      </c>
      <c r="Z52" s="175" t="s">
        <v>54</v>
      </c>
      <c r="AA52" s="175" t="s">
        <v>54</v>
      </c>
      <c r="AC52" s="181" t="s">
        <v>187</v>
      </c>
      <c r="AD52" s="172" t="s">
        <v>188</v>
      </c>
      <c r="AE52" s="172" t="s">
        <v>198</v>
      </c>
      <c r="AF52" s="181"/>
      <c r="AG52" s="181" t="s">
        <v>190</v>
      </c>
      <c r="AJ52" s="74" t="s">
        <v>191</v>
      </c>
      <c r="AM52" s="74" t="s">
        <v>200</v>
      </c>
      <c r="AN52" s="63" t="s">
        <v>704</v>
      </c>
      <c r="AT52" s="172" t="s">
        <v>193</v>
      </c>
      <c r="AU52" s="172" t="s">
        <v>194</v>
      </c>
      <c r="AX52" s="172" t="s">
        <v>195</v>
      </c>
    </row>
    <row r="53" spans="1:50" s="172" customFormat="1">
      <c r="A53" s="168" t="s">
        <v>51</v>
      </c>
      <c r="B53" s="169" t="s">
        <v>184</v>
      </c>
      <c r="C53" s="170" t="s">
        <v>53</v>
      </c>
      <c r="D53" s="171" t="s">
        <v>54</v>
      </c>
      <c r="E53" s="74" t="s">
        <v>703</v>
      </c>
      <c r="F53" s="173" t="str">
        <f t="shared" ref="F53" si="20">LEFT(Q53,11)</f>
        <v>9J1_970_064</v>
      </c>
      <c r="G53" s="173" t="s">
        <v>180</v>
      </c>
      <c r="H53" s="173" t="str">
        <f t="shared" ref="H53" si="21">CONCATENATE(IF(MID(Q53,5,3)="970","1J11"),LEFT(U53,3),RIGHT(F53,3))</f>
        <v>1J119J1064</v>
      </c>
      <c r="I53" s="173" t="str">
        <f t="shared" ref="I53" si="22">IF(G53=0,"00",IF(LEN(G53)=1,CONCATENATE(G53,0),G53))</f>
        <v>B0</v>
      </c>
      <c r="J53" s="65" t="s">
        <v>83</v>
      </c>
      <c r="L53" s="174" t="s">
        <v>121</v>
      </c>
      <c r="M53" s="175">
        <v>7258</v>
      </c>
      <c r="N53" s="176">
        <v>2115</v>
      </c>
      <c r="O53" s="177"/>
      <c r="Q53" s="169" t="s">
        <v>197</v>
      </c>
      <c r="R53" s="68" t="str">
        <f t="shared" ref="R53" si="23">IF(J53&lt;&gt;"",CONCATENATE(H53,I53,J53),CONCATENATE(H53,I53,K53))</f>
        <v>1J119J1064B0K</v>
      </c>
      <c r="S53" s="178" t="str">
        <f t="shared" ref="S53" si="24">IF(N53="-","KEIN LIEFERUMFANG",IF(AND(N53&lt;=S$3,O53=""),"AKTUELL",IF(O53=N53,"KEIN SERIENEINSATZ",IF(N53&gt;S$3,"NOCH NICHT AKTUELL",IF(AND(N53&lt;S$3,O53&lt;S$3),"NICHT AKTUELL",IF(N53&lt;=S$3,"AKTUELL"))))))</f>
        <v>NOCH NICHT AKTUELL</v>
      </c>
      <c r="U53" s="169" t="s">
        <v>197</v>
      </c>
      <c r="V53" s="172" t="s">
        <v>182</v>
      </c>
      <c r="W53" s="179">
        <v>0.61199999999999999</v>
      </c>
      <c r="X53" s="180"/>
      <c r="Y53" s="175" t="s">
        <v>54</v>
      </c>
      <c r="Z53" s="175" t="s">
        <v>54</v>
      </c>
      <c r="AA53" s="175" t="s">
        <v>54</v>
      </c>
      <c r="AC53" s="181" t="s">
        <v>187</v>
      </c>
      <c r="AD53" s="172" t="s">
        <v>188</v>
      </c>
      <c r="AE53" s="172" t="s">
        <v>198</v>
      </c>
      <c r="AF53" s="181"/>
      <c r="AG53" s="181" t="s">
        <v>190</v>
      </c>
      <c r="AJ53" s="74" t="s">
        <v>191</v>
      </c>
      <c r="AM53" s="74" t="s">
        <v>826</v>
      </c>
      <c r="AN53" s="63" t="s">
        <v>704</v>
      </c>
      <c r="AT53" s="172" t="s">
        <v>193</v>
      </c>
      <c r="AU53" s="172" t="s">
        <v>194</v>
      </c>
      <c r="AX53" s="172" t="s">
        <v>195</v>
      </c>
    </row>
    <row r="54" spans="1:50" s="172" customFormat="1">
      <c r="A54" s="168" t="s">
        <v>51</v>
      </c>
      <c r="B54" s="169" t="s">
        <v>184</v>
      </c>
      <c r="C54" s="170" t="s">
        <v>53</v>
      </c>
      <c r="D54" s="171" t="s">
        <v>54</v>
      </c>
      <c r="E54" s="74" t="s">
        <v>703</v>
      </c>
      <c r="F54" s="173" t="str">
        <f t="shared" ref="F54" si="25">LEFT(Q54,11)</f>
        <v>9J1_970_064</v>
      </c>
      <c r="G54" s="173" t="s">
        <v>92</v>
      </c>
      <c r="H54" s="173" t="str">
        <f t="shared" ref="H54" si="26">CONCATENATE(IF(MID(Q54,5,3)="970","1J11"),LEFT(U54,3),RIGHT(F54,3))</f>
        <v>1J119J1064</v>
      </c>
      <c r="I54" s="173" t="str">
        <f t="shared" ref="I54" si="27">IF(G54=0,"00",IF(LEN(G54)=1,CONCATENATE(G54,0),G54))</f>
        <v>C0</v>
      </c>
      <c r="J54" s="65" t="s">
        <v>111</v>
      </c>
      <c r="L54" s="174" t="s">
        <v>791</v>
      </c>
      <c r="M54" s="175">
        <v>7257.7258000000002</v>
      </c>
      <c r="N54" s="176">
        <v>2112</v>
      </c>
      <c r="O54" s="177">
        <v>2114</v>
      </c>
      <c r="Q54" s="169" t="s">
        <v>788</v>
      </c>
      <c r="R54" s="68" t="str">
        <f t="shared" ref="R54" si="28">IF(J54&lt;&gt;"",CONCATENATE(H54,I54,J54),CONCATENATE(H54,I54,K54))</f>
        <v>1J119J1064C0A</v>
      </c>
      <c r="S54" s="178" t="str">
        <f t="shared" ref="S54" si="29">IF(N54="-","KEIN LIEFERUMFANG",IF(AND(N54&lt;=S$3,O54=""),"AKTUELL",IF(O54=N54,"KEIN SERIENEINSATZ",IF(N54&gt;S$3,"NOCH NICHT AKTUELL",IF(AND(N54&lt;S$3,O54&lt;S$3),"NICHT AKTUELL",IF(N54&lt;=S$3,"AKTUELL"))))))</f>
        <v>NOCH NICHT AKTUELL</v>
      </c>
      <c r="U54" s="169" t="s">
        <v>788</v>
      </c>
      <c r="W54" s="179">
        <v>0.61199999999999999</v>
      </c>
      <c r="X54" s="180"/>
      <c r="Y54" s="175" t="s">
        <v>54</v>
      </c>
      <c r="Z54" s="175" t="s">
        <v>54</v>
      </c>
      <c r="AA54" s="175" t="s">
        <v>54</v>
      </c>
      <c r="AC54" s="181" t="s">
        <v>187</v>
      </c>
      <c r="AD54" s="172" t="s">
        <v>188</v>
      </c>
      <c r="AE54" s="172" t="s">
        <v>198</v>
      </c>
      <c r="AF54" s="181"/>
      <c r="AG54" s="207" t="s">
        <v>792</v>
      </c>
      <c r="AJ54" s="74" t="s">
        <v>191</v>
      </c>
      <c r="AM54" s="74" t="s">
        <v>200</v>
      </c>
      <c r="AN54" s="63" t="s">
        <v>704</v>
      </c>
      <c r="AT54" s="172" t="s">
        <v>193</v>
      </c>
      <c r="AU54" s="172" t="s">
        <v>194</v>
      </c>
      <c r="AX54" s="172" t="s">
        <v>195</v>
      </c>
    </row>
    <row r="55" spans="1:50" s="172" customFormat="1">
      <c r="A55" s="168" t="s">
        <v>51</v>
      </c>
      <c r="B55" s="169" t="s">
        <v>184</v>
      </c>
      <c r="C55" s="170" t="s">
        <v>53</v>
      </c>
      <c r="D55" s="171" t="s">
        <v>54</v>
      </c>
      <c r="E55" s="74" t="s">
        <v>703</v>
      </c>
      <c r="F55" s="173" t="str">
        <f t="shared" ref="F55" si="30">LEFT(Q55,11)</f>
        <v>9J1_970_064</v>
      </c>
      <c r="G55" s="173" t="s">
        <v>92</v>
      </c>
      <c r="H55" s="173" t="str">
        <f t="shared" ref="H55" si="31">CONCATENATE(IF(MID(Q55,5,3)="970","1J11"),LEFT(U55,3),RIGHT(F55,3))</f>
        <v>1J119J1064</v>
      </c>
      <c r="I55" s="173" t="str">
        <f t="shared" ref="I55" si="32">IF(G55=0,"00",IF(LEN(G55)=1,CONCATENATE(G55,0),G55))</f>
        <v>C0</v>
      </c>
      <c r="J55" s="65" t="s">
        <v>180</v>
      </c>
      <c r="L55" s="174" t="s">
        <v>791</v>
      </c>
      <c r="M55" s="175">
        <v>7258</v>
      </c>
      <c r="N55" s="176">
        <v>2115</v>
      </c>
      <c r="O55" s="177"/>
      <c r="Q55" s="169" t="s">
        <v>788</v>
      </c>
      <c r="R55" s="68" t="str">
        <f t="shared" ref="R55" si="33">IF(J55&lt;&gt;"",CONCATENATE(H55,I55,J55),CONCATENATE(H55,I55,K55))</f>
        <v>1J119J1064C0B</v>
      </c>
      <c r="S55" s="178" t="str">
        <f t="shared" ref="S55" si="34">IF(N55="-","KEIN LIEFERUMFANG",IF(AND(N55&lt;=S$3,O55=""),"AKTUELL",IF(O55=N55,"KEIN SERIENEINSATZ",IF(N55&gt;S$3,"NOCH NICHT AKTUELL",IF(AND(N55&lt;S$3,O55&lt;S$3),"NICHT AKTUELL",IF(N55&lt;=S$3,"AKTUELL"))))))</f>
        <v>NOCH NICHT AKTUELL</v>
      </c>
      <c r="U55" s="169" t="s">
        <v>788</v>
      </c>
      <c r="W55" s="179">
        <v>0.61199999999999999</v>
      </c>
      <c r="X55" s="180"/>
      <c r="Y55" s="175" t="s">
        <v>54</v>
      </c>
      <c r="Z55" s="175" t="s">
        <v>54</v>
      </c>
      <c r="AA55" s="175" t="s">
        <v>54</v>
      </c>
      <c r="AC55" s="181" t="s">
        <v>187</v>
      </c>
      <c r="AD55" s="172" t="s">
        <v>188</v>
      </c>
      <c r="AE55" s="172" t="s">
        <v>198</v>
      </c>
      <c r="AF55" s="181"/>
      <c r="AG55" s="207" t="s">
        <v>792</v>
      </c>
      <c r="AJ55" s="74" t="s">
        <v>191</v>
      </c>
      <c r="AM55" s="74" t="s">
        <v>826</v>
      </c>
      <c r="AN55" s="63" t="s">
        <v>704</v>
      </c>
      <c r="AT55" s="172" t="s">
        <v>193</v>
      </c>
      <c r="AU55" s="172" t="s">
        <v>194</v>
      </c>
      <c r="AX55" s="172" t="s">
        <v>195</v>
      </c>
    </row>
    <row r="56" spans="1:50" s="186" customFormat="1" ht="15.75" customHeight="1">
      <c r="A56" s="182" t="s">
        <v>51</v>
      </c>
      <c r="B56" s="183" t="s">
        <v>201</v>
      </c>
      <c r="C56" s="184" t="s">
        <v>53</v>
      </c>
      <c r="D56" s="185" t="s">
        <v>54</v>
      </c>
      <c r="E56" s="186" t="s">
        <v>185</v>
      </c>
      <c r="F56" s="187" t="str">
        <f t="shared" si="0"/>
        <v>9J0_970_065</v>
      </c>
      <c r="G56" s="187">
        <f t="shared" ref="G56:G62" si="35">IF(LEN(Q56)=11,0,MID(Q56,13,2))</f>
        <v>0</v>
      </c>
      <c r="H56" s="187" t="str">
        <f t="shared" si="1"/>
        <v>1J119J0065</v>
      </c>
      <c r="I56" s="187" t="str">
        <f t="shared" si="2"/>
        <v>00</v>
      </c>
      <c r="J56" s="185" t="s">
        <v>158</v>
      </c>
      <c r="L56" s="188" t="s">
        <v>202</v>
      </c>
      <c r="M56" s="189">
        <v>7001</v>
      </c>
      <c r="N56" s="190">
        <v>2025</v>
      </c>
      <c r="O56" s="191">
        <v>2035</v>
      </c>
      <c r="Q56" s="183" t="s">
        <v>203</v>
      </c>
      <c r="R56" s="50" t="str">
        <f t="shared" si="3"/>
        <v>1J119J006500N</v>
      </c>
      <c r="S56" s="192" t="str">
        <f t="shared" si="4"/>
        <v>NICHT AKTUELL</v>
      </c>
      <c r="U56" s="183" t="s">
        <v>203</v>
      </c>
      <c r="V56" s="186" t="s">
        <v>165</v>
      </c>
      <c r="W56" s="193">
        <v>0.28799999999999998</v>
      </c>
      <c r="X56" s="194"/>
      <c r="Y56" s="189" t="s">
        <v>54</v>
      </c>
      <c r="Z56" s="189" t="s">
        <v>60</v>
      </c>
      <c r="AA56" s="189" t="s">
        <v>54</v>
      </c>
      <c r="AC56" s="195" t="s">
        <v>204</v>
      </c>
      <c r="AD56" s="186" t="s">
        <v>205</v>
      </c>
      <c r="AE56" s="186" t="s">
        <v>206</v>
      </c>
      <c r="AF56" s="195"/>
      <c r="AG56" s="195" t="s">
        <v>207</v>
      </c>
      <c r="AJ56" s="186" t="s">
        <v>208</v>
      </c>
      <c r="AM56" s="186" t="s">
        <v>209</v>
      </c>
      <c r="AT56" s="186" t="s">
        <v>210</v>
      </c>
      <c r="AU56" s="186" t="s">
        <v>211</v>
      </c>
      <c r="AX56" s="186" t="s">
        <v>212</v>
      </c>
    </row>
    <row r="57" spans="1:50" s="186" customFormat="1" ht="15.75" customHeight="1">
      <c r="A57" s="182" t="s">
        <v>51</v>
      </c>
      <c r="B57" s="183" t="s">
        <v>201</v>
      </c>
      <c r="C57" s="184" t="s">
        <v>53</v>
      </c>
      <c r="D57" s="185" t="s">
        <v>54</v>
      </c>
      <c r="E57" s="186" t="s">
        <v>185</v>
      </c>
      <c r="F57" s="187" t="str">
        <f t="shared" si="0"/>
        <v>9J0_970_065</v>
      </c>
      <c r="G57" s="187">
        <f t="shared" si="35"/>
        <v>0</v>
      </c>
      <c r="H57" s="187" t="str">
        <f t="shared" si="1"/>
        <v>1J119J0065</v>
      </c>
      <c r="I57" s="187" t="str">
        <f t="shared" si="2"/>
        <v>00</v>
      </c>
      <c r="J57" s="58" t="s">
        <v>114</v>
      </c>
      <c r="L57" s="188" t="s">
        <v>202</v>
      </c>
      <c r="M57" s="189">
        <v>7001</v>
      </c>
      <c r="N57" s="190">
        <v>2036</v>
      </c>
      <c r="O57" s="191">
        <v>2039</v>
      </c>
      <c r="Q57" s="183" t="s">
        <v>203</v>
      </c>
      <c r="R57" s="50" t="str">
        <f t="shared" si="3"/>
        <v>1J119J006500P</v>
      </c>
      <c r="S57" s="192" t="str">
        <f t="shared" si="4"/>
        <v>NICHT AKTUELL</v>
      </c>
      <c r="U57" s="183" t="s">
        <v>203</v>
      </c>
      <c r="V57" s="186" t="s">
        <v>165</v>
      </c>
      <c r="W57" s="193">
        <v>0.28799999999999998</v>
      </c>
      <c r="X57" s="194"/>
      <c r="Y57" s="189" t="s">
        <v>54</v>
      </c>
      <c r="Z57" s="189" t="s">
        <v>60</v>
      </c>
      <c r="AA57" s="189" t="s">
        <v>54</v>
      </c>
      <c r="AC57" s="195" t="s">
        <v>204</v>
      </c>
      <c r="AD57" s="186" t="s">
        <v>205</v>
      </c>
      <c r="AE57" s="186" t="s">
        <v>206</v>
      </c>
      <c r="AF57" s="195"/>
      <c r="AG57" s="195" t="s">
        <v>207</v>
      </c>
      <c r="AJ57" s="186" t="s">
        <v>208</v>
      </c>
      <c r="AM57" s="186" t="s">
        <v>209</v>
      </c>
      <c r="AT57" s="186" t="s">
        <v>210</v>
      </c>
      <c r="AU57" s="186" t="s">
        <v>211</v>
      </c>
      <c r="AX57" s="186" t="s">
        <v>212</v>
      </c>
    </row>
    <row r="58" spans="1:50" s="130" customFormat="1" ht="15.75" customHeight="1">
      <c r="A58" s="126" t="s">
        <v>51</v>
      </c>
      <c r="B58" s="127" t="s">
        <v>201</v>
      </c>
      <c r="C58" s="128" t="s">
        <v>53</v>
      </c>
      <c r="D58" s="129" t="s">
        <v>54</v>
      </c>
      <c r="E58" s="130" t="s">
        <v>185</v>
      </c>
      <c r="F58" s="131" t="str">
        <f t="shared" si="0"/>
        <v>9J0_970_065</v>
      </c>
      <c r="G58" s="131">
        <f t="shared" si="35"/>
        <v>0</v>
      </c>
      <c r="H58" s="131" t="str">
        <f t="shared" si="1"/>
        <v>1J119J0065</v>
      </c>
      <c r="I58" s="131" t="str">
        <f t="shared" si="2"/>
        <v>00</v>
      </c>
      <c r="J58" s="65" t="s">
        <v>213</v>
      </c>
      <c r="L58" s="196" t="s">
        <v>202</v>
      </c>
      <c r="M58" s="118" t="s">
        <v>90</v>
      </c>
      <c r="N58" s="133">
        <v>2040</v>
      </c>
      <c r="O58" s="134">
        <v>2047</v>
      </c>
      <c r="Q58" s="127" t="s">
        <v>203</v>
      </c>
      <c r="R58" s="68" t="str">
        <f t="shared" si="3"/>
        <v>1J119J006500R</v>
      </c>
      <c r="S58" s="135" t="str">
        <f t="shared" si="4"/>
        <v>NICHT AKTUELL</v>
      </c>
      <c r="U58" s="127" t="s">
        <v>203</v>
      </c>
      <c r="V58" s="130" t="s">
        <v>165</v>
      </c>
      <c r="W58" s="136">
        <v>0.28799999999999998</v>
      </c>
      <c r="X58" s="137"/>
      <c r="Y58" s="118" t="s">
        <v>54</v>
      </c>
      <c r="Z58" s="118" t="s">
        <v>60</v>
      </c>
      <c r="AA58" s="118" t="s">
        <v>54</v>
      </c>
      <c r="AC58" s="138" t="s">
        <v>204</v>
      </c>
      <c r="AD58" s="130" t="s">
        <v>205</v>
      </c>
      <c r="AE58" s="130" t="s">
        <v>206</v>
      </c>
      <c r="AF58" s="138"/>
      <c r="AG58" s="138" t="s">
        <v>207</v>
      </c>
      <c r="AJ58" s="130" t="s">
        <v>208</v>
      </c>
      <c r="AM58" s="130" t="s">
        <v>209</v>
      </c>
      <c r="AT58" s="130" t="s">
        <v>210</v>
      </c>
      <c r="AU58" s="130" t="s">
        <v>211</v>
      </c>
      <c r="AX58" s="130" t="s">
        <v>212</v>
      </c>
    </row>
    <row r="59" spans="1:50" s="130" customFormat="1" ht="15.75" customHeight="1">
      <c r="A59" s="126" t="s">
        <v>51</v>
      </c>
      <c r="B59" s="127" t="s">
        <v>201</v>
      </c>
      <c r="C59" s="128" t="s">
        <v>53</v>
      </c>
      <c r="D59" s="129" t="s">
        <v>54</v>
      </c>
      <c r="E59" s="74" t="s">
        <v>703</v>
      </c>
      <c r="F59" s="131" t="str">
        <f>LEFT(Q59,11)</f>
        <v>9J0_970_065</v>
      </c>
      <c r="G59" s="131">
        <f>IF(LEN(Q59)=11,0,MID(Q59,13,2))</f>
        <v>0</v>
      </c>
      <c r="H59" s="131" t="str">
        <f>CONCATENATE(IF(MID(Q59,5,3)="970","1J11"),LEFT(U59,3),RIGHT(F59,3))</f>
        <v>1J119J0065</v>
      </c>
      <c r="I59" s="131" t="str">
        <f>IF(G59=0,"00",IF(LEN(G59)=1,CONCATENATE(G59,0),G59))</f>
        <v>00</v>
      </c>
      <c r="J59" s="65" t="s">
        <v>479</v>
      </c>
      <c r="L59" s="196" t="s">
        <v>202</v>
      </c>
      <c r="M59" s="118" t="s">
        <v>768</v>
      </c>
      <c r="N59" s="133">
        <v>2048</v>
      </c>
      <c r="O59" s="134">
        <v>2114</v>
      </c>
      <c r="Q59" s="127" t="s">
        <v>203</v>
      </c>
      <c r="R59" s="68" t="str">
        <f>IF(J59&lt;&gt;"",CONCATENATE(H59,I59,J59),CONCATENATE(H59,I59,K59))</f>
        <v>1J119J006500S</v>
      </c>
      <c r="S59" s="135" t="str">
        <f>IF(N59="-","KEIN LIEFERUMFANG",IF(AND(N59&lt;=S$3,O59=""),"AKTUELL",IF(O59=N59,"KEIN SERIENEINSATZ",IF(N59&gt;S$3,"NOCH NICHT AKTUELL",IF(AND(N59&lt;S$3,O59&lt;S$3),"NICHT AKTUELL",IF(N59&lt;=S$3,"AKTUELL"))))))</f>
        <v>AKTUELL</v>
      </c>
      <c r="U59" s="127" t="s">
        <v>203</v>
      </c>
      <c r="V59" s="130" t="s">
        <v>165</v>
      </c>
      <c r="W59" s="136">
        <v>0.28799999999999998</v>
      </c>
      <c r="X59" s="137"/>
      <c r="Y59" s="118" t="s">
        <v>54</v>
      </c>
      <c r="Z59" s="118" t="s">
        <v>60</v>
      </c>
      <c r="AA59" s="118" t="s">
        <v>54</v>
      </c>
      <c r="AC59" s="138" t="s">
        <v>204</v>
      </c>
      <c r="AD59" s="130" t="s">
        <v>205</v>
      </c>
      <c r="AE59" s="130" t="s">
        <v>206</v>
      </c>
      <c r="AF59" s="138"/>
      <c r="AG59" s="138" t="s">
        <v>207</v>
      </c>
      <c r="AJ59" s="130" t="s">
        <v>208</v>
      </c>
      <c r="AM59" s="130" t="s">
        <v>209</v>
      </c>
      <c r="AN59" s="130" t="s">
        <v>705</v>
      </c>
      <c r="AT59" s="130" t="s">
        <v>210</v>
      </c>
      <c r="AU59" s="130" t="s">
        <v>211</v>
      </c>
      <c r="AX59" s="130" t="s">
        <v>212</v>
      </c>
    </row>
    <row r="60" spans="1:50" s="186" customFormat="1" ht="15.75" customHeight="1">
      <c r="A60" s="182" t="s">
        <v>51</v>
      </c>
      <c r="B60" s="183" t="s">
        <v>201</v>
      </c>
      <c r="C60" s="184" t="s">
        <v>53</v>
      </c>
      <c r="D60" s="185" t="s">
        <v>54</v>
      </c>
      <c r="E60" s="186" t="s">
        <v>185</v>
      </c>
      <c r="F60" s="187" t="str">
        <f t="shared" si="0"/>
        <v>9J0_970_065</v>
      </c>
      <c r="G60" s="187" t="str">
        <f t="shared" si="35"/>
        <v>A</v>
      </c>
      <c r="H60" s="187" t="str">
        <f t="shared" si="1"/>
        <v>1J119J0065</v>
      </c>
      <c r="I60" s="187" t="str">
        <f t="shared" si="2"/>
        <v>A0</v>
      </c>
      <c r="J60" s="185" t="s">
        <v>111</v>
      </c>
      <c r="L60" s="197" t="s">
        <v>214</v>
      </c>
      <c r="M60" s="189">
        <v>7001.7058999999999</v>
      </c>
      <c r="N60" s="190">
        <v>2025</v>
      </c>
      <c r="O60" s="191">
        <v>2035</v>
      </c>
      <c r="Q60" s="183" t="s">
        <v>215</v>
      </c>
      <c r="R60" s="50" t="str">
        <f t="shared" si="3"/>
        <v>1J119J0065A0A</v>
      </c>
      <c r="S60" s="192" t="str">
        <f t="shared" si="4"/>
        <v>NICHT AKTUELL</v>
      </c>
      <c r="U60" s="183" t="s">
        <v>215</v>
      </c>
      <c r="V60" s="186" t="s">
        <v>165</v>
      </c>
      <c r="W60" s="193">
        <v>0.28799999999999998</v>
      </c>
      <c r="X60" s="194"/>
      <c r="Y60" s="189" t="s">
        <v>54</v>
      </c>
      <c r="Z60" s="189" t="s">
        <v>60</v>
      </c>
      <c r="AA60" s="189" t="s">
        <v>54</v>
      </c>
      <c r="AC60" s="195" t="s">
        <v>204</v>
      </c>
      <c r="AD60" s="186" t="s">
        <v>205</v>
      </c>
      <c r="AE60" s="198" t="s">
        <v>216</v>
      </c>
      <c r="AF60" s="195"/>
      <c r="AG60" s="195" t="s">
        <v>207</v>
      </c>
      <c r="AJ60" s="186" t="s">
        <v>208</v>
      </c>
      <c r="AM60" s="186" t="s">
        <v>209</v>
      </c>
      <c r="AT60" s="186" t="s">
        <v>210</v>
      </c>
      <c r="AU60" s="186" t="s">
        <v>211</v>
      </c>
      <c r="AX60" s="186" t="s">
        <v>212</v>
      </c>
    </row>
    <row r="61" spans="1:50" s="186" customFormat="1" ht="15.75" customHeight="1">
      <c r="A61" s="182" t="s">
        <v>51</v>
      </c>
      <c r="B61" s="183" t="s">
        <v>201</v>
      </c>
      <c r="C61" s="184" t="s">
        <v>53</v>
      </c>
      <c r="D61" s="185" t="s">
        <v>54</v>
      </c>
      <c r="E61" s="186" t="s">
        <v>185</v>
      </c>
      <c r="F61" s="187" t="str">
        <f t="shared" si="0"/>
        <v>9J0_970_065</v>
      </c>
      <c r="G61" s="187" t="str">
        <f t="shared" si="35"/>
        <v>A</v>
      </c>
      <c r="H61" s="187" t="str">
        <f t="shared" si="1"/>
        <v>1J119J0065</v>
      </c>
      <c r="I61" s="187" t="str">
        <f t="shared" si="2"/>
        <v>A0</v>
      </c>
      <c r="J61" s="58" t="s">
        <v>180</v>
      </c>
      <c r="L61" s="197" t="s">
        <v>214</v>
      </c>
      <c r="M61" s="189">
        <v>7001.7058999999999</v>
      </c>
      <c r="N61" s="190">
        <v>2036</v>
      </c>
      <c r="O61" s="191">
        <v>2039</v>
      </c>
      <c r="Q61" s="183" t="s">
        <v>215</v>
      </c>
      <c r="R61" s="50" t="str">
        <f t="shared" si="3"/>
        <v>1J119J0065A0B</v>
      </c>
      <c r="S61" s="192" t="str">
        <f t="shared" si="4"/>
        <v>NICHT AKTUELL</v>
      </c>
      <c r="U61" s="183" t="s">
        <v>215</v>
      </c>
      <c r="V61" s="186" t="s">
        <v>165</v>
      </c>
      <c r="W61" s="193">
        <v>0.28799999999999998</v>
      </c>
      <c r="X61" s="194"/>
      <c r="Y61" s="189" t="s">
        <v>54</v>
      </c>
      <c r="Z61" s="189" t="s">
        <v>60</v>
      </c>
      <c r="AA61" s="189" t="s">
        <v>54</v>
      </c>
      <c r="AC61" s="195" t="s">
        <v>204</v>
      </c>
      <c r="AD61" s="186" t="s">
        <v>205</v>
      </c>
      <c r="AE61" s="195" t="s">
        <v>216</v>
      </c>
      <c r="AF61" s="195"/>
      <c r="AG61" s="195" t="s">
        <v>207</v>
      </c>
      <c r="AJ61" s="186" t="s">
        <v>208</v>
      </c>
      <c r="AM61" s="186" t="s">
        <v>209</v>
      </c>
      <c r="AT61" s="186" t="s">
        <v>210</v>
      </c>
      <c r="AU61" s="186" t="s">
        <v>211</v>
      </c>
      <c r="AX61" s="186" t="s">
        <v>212</v>
      </c>
    </row>
    <row r="62" spans="1:50" s="130" customFormat="1" ht="15.75" customHeight="1">
      <c r="A62" s="126" t="s">
        <v>51</v>
      </c>
      <c r="B62" s="127" t="s">
        <v>201</v>
      </c>
      <c r="C62" s="128" t="s">
        <v>53</v>
      </c>
      <c r="D62" s="129" t="s">
        <v>54</v>
      </c>
      <c r="E62" s="130" t="s">
        <v>185</v>
      </c>
      <c r="F62" s="131" t="str">
        <f t="shared" si="0"/>
        <v>9J0_970_065</v>
      </c>
      <c r="G62" s="131" t="str">
        <f t="shared" si="35"/>
        <v>A</v>
      </c>
      <c r="H62" s="131" t="str">
        <f t="shared" si="1"/>
        <v>1J119J0065</v>
      </c>
      <c r="I62" s="131" t="str">
        <f t="shared" si="2"/>
        <v>A0</v>
      </c>
      <c r="J62" s="65" t="s">
        <v>92</v>
      </c>
      <c r="L62" s="92" t="s">
        <v>214</v>
      </c>
      <c r="M62" s="118" t="s">
        <v>90</v>
      </c>
      <c r="N62" s="133">
        <v>2040</v>
      </c>
      <c r="O62" s="134">
        <v>2047</v>
      </c>
      <c r="Q62" s="127" t="s">
        <v>215</v>
      </c>
      <c r="R62" s="68" t="str">
        <f t="shared" si="3"/>
        <v>1J119J0065A0C</v>
      </c>
      <c r="S62" s="135" t="str">
        <f t="shared" si="4"/>
        <v>NICHT AKTUELL</v>
      </c>
      <c r="U62" s="127" t="s">
        <v>215</v>
      </c>
      <c r="V62" s="130" t="s">
        <v>165</v>
      </c>
      <c r="W62" s="136">
        <v>0.28799999999999998</v>
      </c>
      <c r="X62" s="137"/>
      <c r="Y62" s="118" t="s">
        <v>54</v>
      </c>
      <c r="Z62" s="118" t="s">
        <v>60</v>
      </c>
      <c r="AA62" s="118" t="s">
        <v>54</v>
      </c>
      <c r="AC62" s="138" t="s">
        <v>204</v>
      </c>
      <c r="AD62" s="130" t="s">
        <v>205</v>
      </c>
      <c r="AE62" s="138" t="s">
        <v>216</v>
      </c>
      <c r="AF62" s="138"/>
      <c r="AG62" s="138" t="s">
        <v>207</v>
      </c>
      <c r="AJ62" s="130" t="s">
        <v>208</v>
      </c>
      <c r="AM62" s="130" t="s">
        <v>209</v>
      </c>
      <c r="AT62" s="130" t="s">
        <v>210</v>
      </c>
      <c r="AU62" s="130" t="s">
        <v>211</v>
      </c>
      <c r="AX62" s="130" t="s">
        <v>212</v>
      </c>
    </row>
    <row r="63" spans="1:50" s="130" customFormat="1" ht="15.75" customHeight="1">
      <c r="A63" s="126" t="s">
        <v>51</v>
      </c>
      <c r="B63" s="127" t="s">
        <v>201</v>
      </c>
      <c r="C63" s="128" t="s">
        <v>53</v>
      </c>
      <c r="D63" s="129" t="s">
        <v>54</v>
      </c>
      <c r="E63" s="74" t="s">
        <v>703</v>
      </c>
      <c r="F63" s="131" t="str">
        <f>LEFT(Q63,11)</f>
        <v>9J0_970_065</v>
      </c>
      <c r="G63" s="131" t="str">
        <f t="shared" ref="G63" si="36">IF(LEN(Q63)=11,0,MID(Q63,13,2))</f>
        <v>A</v>
      </c>
      <c r="H63" s="131" t="str">
        <f>CONCATENATE(IF(MID(Q63,5,3)="970","1J11"),LEFT(U63,3),RIGHT(F63,3))</f>
        <v>1J119J0065</v>
      </c>
      <c r="I63" s="131" t="str">
        <f>IF(G63=0,"00",IF(LEN(G63)=1,CONCATENATE(G63,0),G63))</f>
        <v>A0</v>
      </c>
      <c r="J63" s="65" t="s">
        <v>56</v>
      </c>
      <c r="L63" s="92" t="s">
        <v>214</v>
      </c>
      <c r="M63" s="118" t="s">
        <v>706</v>
      </c>
      <c r="N63" s="133">
        <v>2048</v>
      </c>
      <c r="O63" s="134"/>
      <c r="Q63" s="127" t="s">
        <v>215</v>
      </c>
      <c r="R63" s="68" t="str">
        <f>IF(J63&lt;&gt;"",CONCATENATE(H63,I63,J63),CONCATENATE(H63,I63,K63))</f>
        <v>1J119J0065A0D</v>
      </c>
      <c r="S63" s="135" t="str">
        <f>IF(N63="-","KEIN LIEFERUMFANG",IF(AND(N63&lt;=S$3,O63=""),"AKTUELL",IF(O63=N63,"KEIN SERIENEINSATZ",IF(N63&gt;S$3,"NOCH NICHT AKTUELL",IF(AND(N63&lt;S$3,O63&lt;S$3),"NICHT AKTUELL",IF(N63&lt;=S$3,"AKTUELL"))))))</f>
        <v>AKTUELL</v>
      </c>
      <c r="U63" s="127" t="s">
        <v>215</v>
      </c>
      <c r="V63" s="130" t="s">
        <v>165</v>
      </c>
      <c r="W63" s="136">
        <v>0.28799999999999998</v>
      </c>
      <c r="X63" s="137"/>
      <c r="Y63" s="118" t="s">
        <v>54</v>
      </c>
      <c r="Z63" s="118" t="s">
        <v>60</v>
      </c>
      <c r="AA63" s="118" t="s">
        <v>54</v>
      </c>
      <c r="AC63" s="138" t="s">
        <v>204</v>
      </c>
      <c r="AD63" s="130" t="s">
        <v>205</v>
      </c>
      <c r="AE63" s="138" t="s">
        <v>216</v>
      </c>
      <c r="AF63" s="138"/>
      <c r="AG63" s="138" t="s">
        <v>207</v>
      </c>
      <c r="AJ63" s="130" t="s">
        <v>208</v>
      </c>
      <c r="AM63" s="130" t="s">
        <v>209</v>
      </c>
      <c r="AN63" s="130" t="s">
        <v>705</v>
      </c>
      <c r="AT63" s="130" t="s">
        <v>210</v>
      </c>
      <c r="AU63" s="130" t="s">
        <v>211</v>
      </c>
      <c r="AX63" s="130" t="s">
        <v>212</v>
      </c>
    </row>
    <row r="64" spans="1:50" s="130" customFormat="1" ht="15.75" customHeight="1">
      <c r="A64" s="126" t="s">
        <v>51</v>
      </c>
      <c r="B64" s="127" t="s">
        <v>201</v>
      </c>
      <c r="C64" s="128" t="s">
        <v>53</v>
      </c>
      <c r="D64" s="129" t="s">
        <v>54</v>
      </c>
      <c r="E64" s="74" t="s">
        <v>703</v>
      </c>
      <c r="F64" s="131" t="str">
        <f>LEFT(Q64,11)</f>
        <v>9J0_970_065</v>
      </c>
      <c r="G64" s="131" t="str">
        <f t="shared" ref="G64" si="37">IF(LEN(Q64)=11,0,MID(Q64,13,2))</f>
        <v>B</v>
      </c>
      <c r="H64" s="131" t="str">
        <f>CONCATENATE(IF(MID(Q64,5,3)="970","1J11"),LEFT(U64,3),RIGHT(F64,3))</f>
        <v>1J119J0065</v>
      </c>
      <c r="I64" s="131" t="str">
        <f>IF(G64=0,"00",IF(LEN(G64)=1,CONCATENATE(G64,0),G64))</f>
        <v>B0</v>
      </c>
      <c r="J64" s="65" t="s">
        <v>111</v>
      </c>
      <c r="L64" s="92" t="s">
        <v>793</v>
      </c>
      <c r="M64" s="118">
        <v>7257</v>
      </c>
      <c r="N64" s="133">
        <v>2112</v>
      </c>
      <c r="O64" s="134"/>
      <c r="Q64" s="127" t="s">
        <v>794</v>
      </c>
      <c r="R64" s="68" t="str">
        <f>IF(J64&lt;&gt;"",CONCATENATE(H64,I64,J64),CONCATENATE(H64,I64,K64))</f>
        <v>1J119J0065B0A</v>
      </c>
      <c r="S64" s="135" t="str">
        <f>IF(N64="-","KEIN LIEFERUMFANG",IF(AND(N64&lt;=S$3,O64=""),"AKTUELL",IF(O64=N64,"KEIN SERIENEINSATZ",IF(N64&gt;S$3,"NOCH NICHT AKTUELL",IF(AND(N64&lt;S$3,O64&lt;S$3),"NICHT AKTUELL",IF(N64&lt;=S$3,"AKTUELL"))))))</f>
        <v>NOCH NICHT AKTUELL</v>
      </c>
      <c r="U64" s="127" t="s">
        <v>794</v>
      </c>
      <c r="V64" s="130" t="s">
        <v>165</v>
      </c>
      <c r="W64" s="136">
        <v>0.28799999999999998</v>
      </c>
      <c r="X64" s="137"/>
      <c r="Y64" s="118" t="s">
        <v>54</v>
      </c>
      <c r="Z64" s="118" t="s">
        <v>60</v>
      </c>
      <c r="AA64" s="118" t="s">
        <v>54</v>
      </c>
      <c r="AC64" s="138" t="s">
        <v>204</v>
      </c>
      <c r="AD64" s="130" t="s">
        <v>205</v>
      </c>
      <c r="AE64" s="138" t="s">
        <v>216</v>
      </c>
      <c r="AF64" s="138"/>
      <c r="AG64" s="207" t="s">
        <v>795</v>
      </c>
      <c r="AJ64" s="130" t="s">
        <v>208</v>
      </c>
      <c r="AM64" s="130" t="s">
        <v>209</v>
      </c>
      <c r="AN64" s="130" t="s">
        <v>705</v>
      </c>
      <c r="AT64" s="130" t="s">
        <v>210</v>
      </c>
      <c r="AU64" s="130" t="s">
        <v>211</v>
      </c>
      <c r="AX64" s="130" t="s">
        <v>212</v>
      </c>
    </row>
    <row r="65" spans="1:52" s="91" customFormat="1">
      <c r="A65" s="76" t="s">
        <v>51</v>
      </c>
      <c r="B65" s="77" t="s">
        <v>217</v>
      </c>
      <c r="C65" s="78" t="s">
        <v>53</v>
      </c>
      <c r="D65" s="79" t="s">
        <v>102</v>
      </c>
      <c r="E65" s="80"/>
      <c r="F65" s="81" t="str">
        <f t="shared" si="0"/>
        <v>9J1_970_072</v>
      </c>
      <c r="G65" s="81">
        <f t="shared" si="5"/>
        <v>0</v>
      </c>
      <c r="H65" s="81" t="str">
        <f t="shared" si="1"/>
        <v>1J119J1072</v>
      </c>
      <c r="I65" s="81" t="str">
        <f t="shared" si="2"/>
        <v>00</v>
      </c>
      <c r="J65" s="79" t="s">
        <v>57</v>
      </c>
      <c r="K65" s="80"/>
      <c r="L65" s="82" t="s">
        <v>218</v>
      </c>
      <c r="M65" s="89"/>
      <c r="N65" s="83">
        <v>2025</v>
      </c>
      <c r="O65" s="84"/>
      <c r="P65" s="80"/>
      <c r="Q65" s="77" t="s">
        <v>219</v>
      </c>
      <c r="R65" s="85" t="str">
        <f t="shared" si="3"/>
        <v>1J119J107200H</v>
      </c>
      <c r="S65" s="86" t="str">
        <f t="shared" si="4"/>
        <v>AKTUELL</v>
      </c>
      <c r="T65" s="80"/>
      <c r="U65" s="77" t="s">
        <v>219</v>
      </c>
      <c r="V65" s="80"/>
      <c r="W65" s="87">
        <v>0.53190000000000004</v>
      </c>
      <c r="X65" s="88"/>
      <c r="Y65" s="89" t="s">
        <v>60</v>
      </c>
      <c r="Z65" s="89" t="s">
        <v>54</v>
      </c>
      <c r="AA65" s="89" t="s">
        <v>102</v>
      </c>
      <c r="AB65" s="80"/>
      <c r="AC65" s="90"/>
      <c r="AD65" s="80"/>
      <c r="AE65" s="80"/>
      <c r="AF65" s="90"/>
      <c r="AG65" s="80"/>
      <c r="AH65" s="80"/>
      <c r="AI65" s="80"/>
      <c r="AJ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</row>
    <row r="66" spans="1:52" s="91" customFormat="1">
      <c r="A66" s="76" t="s">
        <v>51</v>
      </c>
      <c r="B66" s="77" t="s">
        <v>220</v>
      </c>
      <c r="C66" s="78" t="s">
        <v>53</v>
      </c>
      <c r="D66" s="79" t="s">
        <v>54</v>
      </c>
      <c r="E66" s="80" t="s">
        <v>28</v>
      </c>
      <c r="F66" s="81" t="str">
        <f t="shared" si="0"/>
        <v>9J1_970_076</v>
      </c>
      <c r="G66" s="81">
        <f t="shared" si="5"/>
        <v>0</v>
      </c>
      <c r="H66" s="81" t="str">
        <f t="shared" si="1"/>
        <v>1J119J1076</v>
      </c>
      <c r="I66" s="81" t="str">
        <f t="shared" si="2"/>
        <v>00</v>
      </c>
      <c r="J66" s="79" t="s">
        <v>83</v>
      </c>
      <c r="K66" s="80"/>
      <c r="L66" s="82" t="s">
        <v>221</v>
      </c>
      <c r="M66" s="89"/>
      <c r="N66" s="83">
        <v>1944</v>
      </c>
      <c r="O66" s="84"/>
      <c r="P66" s="80"/>
      <c r="Q66" s="77" t="s">
        <v>222</v>
      </c>
      <c r="R66" s="85" t="str">
        <f t="shared" si="3"/>
        <v>1J119J107600K</v>
      </c>
      <c r="S66" s="86" t="str">
        <f t="shared" si="4"/>
        <v>AKTUELL</v>
      </c>
      <c r="T66" s="80"/>
      <c r="U66" s="77" t="s">
        <v>222</v>
      </c>
      <c r="V66" s="80"/>
      <c r="W66" s="87">
        <v>0.30690000000000001</v>
      </c>
      <c r="X66" s="88"/>
      <c r="Y66" s="89" t="s">
        <v>54</v>
      </c>
      <c r="Z66" s="89" t="s">
        <v>60</v>
      </c>
      <c r="AA66" s="89" t="s">
        <v>60</v>
      </c>
      <c r="AB66" s="80"/>
      <c r="AC66" s="90"/>
      <c r="AD66" s="80"/>
      <c r="AE66" s="80" t="s">
        <v>223</v>
      </c>
      <c r="AF66" s="90"/>
      <c r="AG66" s="80"/>
      <c r="AH66" s="80"/>
      <c r="AI66" s="80"/>
      <c r="AJ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</row>
    <row r="67" spans="1:52" s="57" customFormat="1">
      <c r="A67" s="42" t="s">
        <v>51</v>
      </c>
      <c r="B67" s="43" t="s">
        <v>220</v>
      </c>
      <c r="C67" s="44" t="s">
        <v>53</v>
      </c>
      <c r="D67" s="45" t="s">
        <v>54</v>
      </c>
      <c r="E67" s="46" t="s">
        <v>28</v>
      </c>
      <c r="F67" s="47" t="str">
        <f t="shared" si="0"/>
        <v>9J1_970_076</v>
      </c>
      <c r="G67" s="47" t="str">
        <f t="shared" si="5"/>
        <v>C</v>
      </c>
      <c r="H67" s="47" t="str">
        <f t="shared" si="1"/>
        <v>1J119J1076</v>
      </c>
      <c r="I67" s="47" t="str">
        <f t="shared" si="2"/>
        <v>C0</v>
      </c>
      <c r="J67" s="45" t="s">
        <v>224</v>
      </c>
      <c r="K67" s="46"/>
      <c r="L67" s="48" t="s">
        <v>225</v>
      </c>
      <c r="M67" s="54">
        <v>7044</v>
      </c>
      <c r="N67" s="199">
        <v>1944</v>
      </c>
      <c r="O67" s="49">
        <v>2035</v>
      </c>
      <c r="P67" s="46"/>
      <c r="Q67" s="43" t="s">
        <v>226</v>
      </c>
      <c r="R67" s="50" t="str">
        <f t="shared" si="3"/>
        <v>1J119J1076C0L</v>
      </c>
      <c r="S67" s="200" t="str">
        <f t="shared" si="4"/>
        <v>NICHT AKTUELL</v>
      </c>
      <c r="T67" s="46"/>
      <c r="U67" s="43" t="s">
        <v>226</v>
      </c>
      <c r="V67" s="46"/>
      <c r="W67" s="201">
        <v>0.54630000000000001</v>
      </c>
      <c r="X67" s="202"/>
      <c r="Y67" s="54" t="s">
        <v>54</v>
      </c>
      <c r="Z67" s="54" t="s">
        <v>60</v>
      </c>
      <c r="AA67" s="54" t="s">
        <v>60</v>
      </c>
      <c r="AB67" s="46"/>
      <c r="AC67" s="55"/>
      <c r="AD67" s="46"/>
      <c r="AE67" s="46" t="s">
        <v>227</v>
      </c>
      <c r="AF67" s="55"/>
      <c r="AG67" s="46"/>
      <c r="AH67" s="46"/>
      <c r="AI67" s="46"/>
      <c r="AJ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</row>
    <row r="68" spans="1:52" s="75" customFormat="1">
      <c r="A68" s="59" t="s">
        <v>51</v>
      </c>
      <c r="B68" s="60" t="s">
        <v>220</v>
      </c>
      <c r="C68" s="61" t="s">
        <v>53</v>
      </c>
      <c r="D68" s="62" t="s">
        <v>54</v>
      </c>
      <c r="E68" s="63" t="s">
        <v>28</v>
      </c>
      <c r="F68" s="64" t="str">
        <f t="shared" si="0"/>
        <v>9J1_970_076</v>
      </c>
      <c r="G68" s="64" t="str">
        <f t="shared" si="5"/>
        <v>C</v>
      </c>
      <c r="H68" s="64" t="str">
        <f t="shared" si="1"/>
        <v>1J119J1076</v>
      </c>
      <c r="I68" s="64" t="str">
        <f t="shared" si="2"/>
        <v>C0</v>
      </c>
      <c r="J68" s="65" t="s">
        <v>89</v>
      </c>
      <c r="K68" s="63"/>
      <c r="L68" s="66" t="s">
        <v>225</v>
      </c>
      <c r="M68" s="72">
        <v>7044</v>
      </c>
      <c r="N68" s="203">
        <v>2036</v>
      </c>
      <c r="O68" s="67"/>
      <c r="P68" s="63"/>
      <c r="Q68" s="60" t="s">
        <v>226</v>
      </c>
      <c r="R68" s="68" t="str">
        <f t="shared" si="3"/>
        <v>1J119J1076C0M</v>
      </c>
      <c r="S68" s="204" t="str">
        <f t="shared" si="4"/>
        <v>AKTUELL</v>
      </c>
      <c r="T68" s="63"/>
      <c r="U68" s="60" t="s">
        <v>226</v>
      </c>
      <c r="V68" s="63"/>
      <c r="W68" s="205">
        <v>0.54630000000000001</v>
      </c>
      <c r="X68" s="206"/>
      <c r="Y68" s="72" t="s">
        <v>54</v>
      </c>
      <c r="Z68" s="72" t="s">
        <v>60</v>
      </c>
      <c r="AA68" s="72" t="s">
        <v>60</v>
      </c>
      <c r="AB68" s="63"/>
      <c r="AC68" s="73"/>
      <c r="AD68" s="63"/>
      <c r="AE68" s="74" t="s">
        <v>228</v>
      </c>
      <c r="AF68" s="73"/>
      <c r="AG68" s="63"/>
      <c r="AH68" s="63"/>
      <c r="AI68" s="63"/>
      <c r="AJ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</row>
    <row r="69" spans="1:52" s="57" customFormat="1">
      <c r="A69" s="42" t="s">
        <v>51</v>
      </c>
      <c r="B69" s="43" t="s">
        <v>220</v>
      </c>
      <c r="C69" s="44" t="s">
        <v>53</v>
      </c>
      <c r="D69" s="45" t="s">
        <v>54</v>
      </c>
      <c r="E69" s="46" t="s">
        <v>229</v>
      </c>
      <c r="F69" s="47" t="str">
        <f t="shared" si="0"/>
        <v>9J1_970_076</v>
      </c>
      <c r="G69" s="47" t="str">
        <f t="shared" si="5"/>
        <v>D</v>
      </c>
      <c r="H69" s="47" t="str">
        <f t="shared" si="1"/>
        <v>1J119J1076</v>
      </c>
      <c r="I69" s="47" t="str">
        <f t="shared" si="2"/>
        <v>D0</v>
      </c>
      <c r="J69" s="45" t="s">
        <v>224</v>
      </c>
      <c r="K69" s="46"/>
      <c r="L69" s="48" t="s">
        <v>230</v>
      </c>
      <c r="M69" s="54">
        <v>7044</v>
      </c>
      <c r="N69" s="199">
        <v>1944</v>
      </c>
      <c r="O69" s="49">
        <v>2035</v>
      </c>
      <c r="P69" s="46"/>
      <c r="Q69" s="43" t="s">
        <v>231</v>
      </c>
      <c r="R69" s="50" t="str">
        <f t="shared" si="3"/>
        <v>1J119J1076D0L</v>
      </c>
      <c r="S69" s="200" t="str">
        <f t="shared" si="4"/>
        <v>NICHT AKTUELL</v>
      </c>
      <c r="T69" s="46"/>
      <c r="U69" s="43" t="s">
        <v>231</v>
      </c>
      <c r="V69" s="46"/>
      <c r="W69" s="201">
        <v>4.6800000000000001E-2</v>
      </c>
      <c r="X69" s="202"/>
      <c r="Y69" s="54" t="s">
        <v>54</v>
      </c>
      <c r="Z69" s="54" t="s">
        <v>60</v>
      </c>
      <c r="AA69" s="54" t="s">
        <v>60</v>
      </c>
      <c r="AB69" s="46"/>
      <c r="AC69" s="55"/>
      <c r="AD69" s="46"/>
      <c r="AE69" s="46" t="s">
        <v>232</v>
      </c>
      <c r="AF69" s="55"/>
      <c r="AG69" s="46"/>
      <c r="AH69" s="46"/>
      <c r="AI69" s="46"/>
      <c r="AJ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 t="s">
        <v>233</v>
      </c>
      <c r="AX69" s="46"/>
      <c r="AY69" s="46"/>
      <c r="AZ69" s="46"/>
    </row>
    <row r="70" spans="1:52" s="75" customFormat="1">
      <c r="A70" s="59" t="s">
        <v>51</v>
      </c>
      <c r="B70" s="60" t="s">
        <v>220</v>
      </c>
      <c r="C70" s="61" t="s">
        <v>53</v>
      </c>
      <c r="D70" s="62" t="s">
        <v>54</v>
      </c>
      <c r="E70" s="63" t="s">
        <v>229</v>
      </c>
      <c r="F70" s="64" t="str">
        <f t="shared" si="0"/>
        <v>9J1_970_076</v>
      </c>
      <c r="G70" s="64" t="str">
        <f t="shared" si="5"/>
        <v>D</v>
      </c>
      <c r="H70" s="64" t="str">
        <f t="shared" si="1"/>
        <v>1J119J1076</v>
      </c>
      <c r="I70" s="64" t="str">
        <f t="shared" si="2"/>
        <v>D0</v>
      </c>
      <c r="J70" s="65" t="s">
        <v>89</v>
      </c>
      <c r="K70" s="63"/>
      <c r="L70" s="66" t="s">
        <v>230</v>
      </c>
      <c r="M70" s="72">
        <v>7044</v>
      </c>
      <c r="N70" s="203">
        <v>2036</v>
      </c>
      <c r="O70" s="67"/>
      <c r="P70" s="63"/>
      <c r="Q70" s="60" t="s">
        <v>231</v>
      </c>
      <c r="R70" s="68" t="str">
        <f t="shared" si="3"/>
        <v>1J119J1076D0M</v>
      </c>
      <c r="S70" s="204" t="str">
        <f t="shared" si="4"/>
        <v>AKTUELL</v>
      </c>
      <c r="T70" s="63"/>
      <c r="U70" s="60" t="s">
        <v>231</v>
      </c>
      <c r="V70" s="63"/>
      <c r="W70" s="205">
        <v>4.6800000000000001E-2</v>
      </c>
      <c r="X70" s="206"/>
      <c r="Y70" s="72" t="s">
        <v>54</v>
      </c>
      <c r="Z70" s="72" t="s">
        <v>60</v>
      </c>
      <c r="AA70" s="72" t="s">
        <v>60</v>
      </c>
      <c r="AB70" s="63"/>
      <c r="AC70" s="73"/>
      <c r="AD70" s="63"/>
      <c r="AE70" s="74" t="s">
        <v>234</v>
      </c>
      <c r="AF70" s="73"/>
      <c r="AG70" s="63"/>
      <c r="AH70" s="63"/>
      <c r="AI70" s="63"/>
      <c r="AJ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 t="s">
        <v>233</v>
      </c>
      <c r="AX70" s="63"/>
      <c r="AY70" s="63"/>
      <c r="AZ70" s="63"/>
    </row>
    <row r="71" spans="1:52" s="91" customFormat="1">
      <c r="A71" s="76" t="s">
        <v>51</v>
      </c>
      <c r="B71" s="77" t="s">
        <v>235</v>
      </c>
      <c r="C71" s="78" t="s">
        <v>53</v>
      </c>
      <c r="D71" s="79" t="s">
        <v>54</v>
      </c>
      <c r="E71" s="88" t="s">
        <v>236</v>
      </c>
      <c r="F71" s="81" t="str">
        <f t="shared" si="0"/>
        <v>9J1_970_082</v>
      </c>
      <c r="G71" s="81" t="s">
        <v>56</v>
      </c>
      <c r="H71" s="81" t="str">
        <f t="shared" si="1"/>
        <v>1J119J1082</v>
      </c>
      <c r="I71" s="81" t="str">
        <f t="shared" si="2"/>
        <v>D0</v>
      </c>
      <c r="J71" s="79" t="s">
        <v>91</v>
      </c>
      <c r="K71" s="80"/>
      <c r="L71" s="82" t="s">
        <v>237</v>
      </c>
      <c r="M71" s="89">
        <v>7244</v>
      </c>
      <c r="N71" s="83">
        <v>2013</v>
      </c>
      <c r="O71" s="67">
        <v>2114</v>
      </c>
      <c r="P71" s="80"/>
      <c r="Q71" s="77" t="s">
        <v>238</v>
      </c>
      <c r="R71" s="85" t="str">
        <f t="shared" si="3"/>
        <v>1J119J1082D0E</v>
      </c>
      <c r="S71" s="86" t="str">
        <f t="shared" si="4"/>
        <v>AKTUELL</v>
      </c>
      <c r="T71" s="80"/>
      <c r="U71" s="77" t="s">
        <v>238</v>
      </c>
      <c r="V71" s="80"/>
      <c r="W71" s="87">
        <v>0.17621193599999999</v>
      </c>
      <c r="X71" s="88"/>
      <c r="Y71" s="89" t="s">
        <v>54</v>
      </c>
      <c r="Z71" s="89" t="s">
        <v>60</v>
      </c>
      <c r="AA71" s="89" t="s">
        <v>60</v>
      </c>
      <c r="AB71" s="80"/>
      <c r="AC71" s="90"/>
      <c r="AD71" s="80"/>
      <c r="AE71" s="80"/>
      <c r="AF71" s="90"/>
      <c r="AG71" s="80"/>
      <c r="AH71" s="80"/>
      <c r="AI71" s="80"/>
      <c r="AJ71" s="90" t="s">
        <v>239</v>
      </c>
      <c r="AM71" s="90" t="s">
        <v>240</v>
      </c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</row>
    <row r="72" spans="1:52" s="91" customFormat="1">
      <c r="A72" s="76" t="s">
        <v>51</v>
      </c>
      <c r="B72" s="77" t="s">
        <v>235</v>
      </c>
      <c r="C72" s="78" t="s">
        <v>53</v>
      </c>
      <c r="D72" s="79" t="s">
        <v>54</v>
      </c>
      <c r="E72" s="88" t="s">
        <v>236</v>
      </c>
      <c r="F72" s="81" t="str">
        <f t="shared" si="0"/>
        <v>9J1_970_082</v>
      </c>
      <c r="G72" s="81" t="s">
        <v>91</v>
      </c>
      <c r="H72" s="81" t="str">
        <f t="shared" si="1"/>
        <v>1J119J1082</v>
      </c>
      <c r="I72" s="81" t="str">
        <f t="shared" si="2"/>
        <v>E0</v>
      </c>
      <c r="J72" s="79" t="s">
        <v>91</v>
      </c>
      <c r="K72" s="80"/>
      <c r="L72" s="82" t="s">
        <v>241</v>
      </c>
      <c r="M72" s="89">
        <v>7244</v>
      </c>
      <c r="N72" s="83">
        <v>2013</v>
      </c>
      <c r="O72" s="67">
        <v>2114</v>
      </c>
      <c r="P72" s="80"/>
      <c r="Q72" s="77" t="s">
        <v>242</v>
      </c>
      <c r="R72" s="85" t="str">
        <f t="shared" si="3"/>
        <v>1J119J1082E0E</v>
      </c>
      <c r="S72" s="86" t="str">
        <f t="shared" si="4"/>
        <v>AKTUELL</v>
      </c>
      <c r="T72" s="80"/>
      <c r="U72" s="77" t="s">
        <v>242</v>
      </c>
      <c r="V72" s="80"/>
      <c r="W72" s="87">
        <v>0.17621193599999999</v>
      </c>
      <c r="X72" s="88"/>
      <c r="Y72" s="89" t="s">
        <v>54</v>
      </c>
      <c r="Z72" s="89" t="s">
        <v>60</v>
      </c>
      <c r="AA72" s="89" t="s">
        <v>60</v>
      </c>
      <c r="AB72" s="80"/>
      <c r="AC72" s="90"/>
      <c r="AD72" s="80"/>
      <c r="AE72" s="80"/>
      <c r="AF72" s="90"/>
      <c r="AG72" s="80"/>
      <c r="AH72" s="80"/>
      <c r="AI72" s="80"/>
      <c r="AJ72" s="90" t="s">
        <v>243</v>
      </c>
      <c r="AM72" s="90" t="s">
        <v>244</v>
      </c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</row>
    <row r="73" spans="1:52" s="91" customFormat="1">
      <c r="A73" s="76" t="s">
        <v>51</v>
      </c>
      <c r="B73" s="77" t="s">
        <v>235</v>
      </c>
      <c r="C73" s="78" t="s">
        <v>53</v>
      </c>
      <c r="D73" s="79" t="s">
        <v>54</v>
      </c>
      <c r="E73" s="88" t="s">
        <v>236</v>
      </c>
      <c r="F73" s="81" t="str">
        <f t="shared" si="0"/>
        <v>9J1_970_082</v>
      </c>
      <c r="G73" s="81" t="s">
        <v>196</v>
      </c>
      <c r="H73" s="81" t="str">
        <f t="shared" si="1"/>
        <v>1J119J1082</v>
      </c>
      <c r="I73" s="81" t="str">
        <f t="shared" si="2"/>
        <v>F0</v>
      </c>
      <c r="J73" s="79" t="s">
        <v>91</v>
      </c>
      <c r="K73" s="80"/>
      <c r="L73" s="82" t="s">
        <v>245</v>
      </c>
      <c r="M73" s="89">
        <v>7244</v>
      </c>
      <c r="N73" s="83">
        <v>2013</v>
      </c>
      <c r="O73" s="67">
        <v>2114</v>
      </c>
      <c r="P73" s="80"/>
      <c r="Q73" s="77" t="s">
        <v>246</v>
      </c>
      <c r="R73" s="85" t="str">
        <f t="shared" si="3"/>
        <v>1J119J1082F0E</v>
      </c>
      <c r="S73" s="86" t="str">
        <f t="shared" si="4"/>
        <v>AKTUELL</v>
      </c>
      <c r="T73" s="80"/>
      <c r="U73" s="77" t="s">
        <v>246</v>
      </c>
      <c r="V73" s="80"/>
      <c r="W73" s="87">
        <v>0.17621193599999999</v>
      </c>
      <c r="X73" s="88"/>
      <c r="Y73" s="89" t="s">
        <v>54</v>
      </c>
      <c r="Z73" s="89" t="s">
        <v>60</v>
      </c>
      <c r="AA73" s="89" t="s">
        <v>60</v>
      </c>
      <c r="AB73" s="80"/>
      <c r="AC73" s="90"/>
      <c r="AD73" s="80"/>
      <c r="AE73" s="80"/>
      <c r="AF73" s="90"/>
      <c r="AG73" s="80"/>
      <c r="AH73" s="80"/>
      <c r="AI73" s="80"/>
      <c r="AJ73" s="90" t="s">
        <v>247</v>
      </c>
      <c r="AM73" s="90" t="s">
        <v>248</v>
      </c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</row>
    <row r="74" spans="1:52" s="91" customFormat="1">
      <c r="A74" s="76" t="s">
        <v>51</v>
      </c>
      <c r="B74" s="77" t="s">
        <v>235</v>
      </c>
      <c r="C74" s="78" t="s">
        <v>53</v>
      </c>
      <c r="D74" s="79" t="s">
        <v>54</v>
      </c>
      <c r="E74" s="88" t="s">
        <v>236</v>
      </c>
      <c r="F74" s="81" t="str">
        <f t="shared" si="0"/>
        <v>9J1_970_082</v>
      </c>
      <c r="G74" s="81" t="s">
        <v>94</v>
      </c>
      <c r="H74" s="81" t="str">
        <f t="shared" si="1"/>
        <v>1J119J1082</v>
      </c>
      <c r="I74" s="81" t="str">
        <f t="shared" si="2"/>
        <v>G0</v>
      </c>
      <c r="J74" s="79" t="s">
        <v>91</v>
      </c>
      <c r="K74" s="80"/>
      <c r="L74" s="82" t="s">
        <v>245</v>
      </c>
      <c r="M74" s="89">
        <v>7244</v>
      </c>
      <c r="N74" s="83">
        <v>2013</v>
      </c>
      <c r="O74" s="67">
        <v>2114</v>
      </c>
      <c r="P74" s="80"/>
      <c r="Q74" s="77" t="s">
        <v>249</v>
      </c>
      <c r="R74" s="85" t="str">
        <f t="shared" si="3"/>
        <v>1J119J1082G0E</v>
      </c>
      <c r="S74" s="86" t="str">
        <f t="shared" si="4"/>
        <v>AKTUELL</v>
      </c>
      <c r="T74" s="80"/>
      <c r="U74" s="77" t="s">
        <v>249</v>
      </c>
      <c r="V74" s="80"/>
      <c r="W74" s="87">
        <v>0.17621193599999999</v>
      </c>
      <c r="X74" s="88"/>
      <c r="Y74" s="89" t="s">
        <v>54</v>
      </c>
      <c r="Z74" s="89" t="s">
        <v>60</v>
      </c>
      <c r="AA74" s="89" t="s">
        <v>60</v>
      </c>
      <c r="AB74" s="80"/>
      <c r="AC74" s="90"/>
      <c r="AD74" s="80"/>
      <c r="AE74" s="80"/>
      <c r="AF74" s="90"/>
      <c r="AG74" s="80"/>
      <c r="AH74" s="80"/>
      <c r="AI74" s="80"/>
      <c r="AJ74" s="90" t="s">
        <v>250</v>
      </c>
      <c r="AM74" s="90" t="s">
        <v>251</v>
      </c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</row>
    <row r="75" spans="1:52" s="145" customFormat="1">
      <c r="A75" s="139" t="s">
        <v>51</v>
      </c>
      <c r="B75" s="140" t="s">
        <v>235</v>
      </c>
      <c r="C75" s="141" t="s">
        <v>53</v>
      </c>
      <c r="D75" s="142" t="s">
        <v>54</v>
      </c>
      <c r="E75" s="151" t="s">
        <v>236</v>
      </c>
      <c r="F75" s="144" t="str">
        <f t="shared" si="0"/>
        <v>9J1_970_082</v>
      </c>
      <c r="G75" s="144" t="s">
        <v>57</v>
      </c>
      <c r="H75" s="144" t="str">
        <f t="shared" si="1"/>
        <v>1J119J1082</v>
      </c>
      <c r="I75" s="144" t="s">
        <v>252</v>
      </c>
      <c r="J75" s="142" t="s">
        <v>111</v>
      </c>
      <c r="L75" s="143" t="s">
        <v>253</v>
      </c>
      <c r="M75" s="146">
        <v>7244</v>
      </c>
      <c r="N75" s="147">
        <v>2013</v>
      </c>
      <c r="O75" s="148">
        <v>2114</v>
      </c>
      <c r="Q75" s="140" t="s">
        <v>254</v>
      </c>
      <c r="R75" s="85" t="str">
        <f t="shared" si="3"/>
        <v>1J119J1082H0A</v>
      </c>
      <c r="S75" s="149" t="str">
        <f t="shared" si="4"/>
        <v>AKTUELL</v>
      </c>
      <c r="U75" s="140" t="s">
        <v>254</v>
      </c>
      <c r="V75" s="145" t="s">
        <v>182</v>
      </c>
      <c r="W75" s="150">
        <v>0.17621193599999999</v>
      </c>
      <c r="X75" s="151"/>
      <c r="Y75" s="146" t="s">
        <v>54</v>
      </c>
      <c r="Z75" s="146" t="s">
        <v>60</v>
      </c>
      <c r="AA75" s="146" t="s">
        <v>60</v>
      </c>
      <c r="AC75" s="152"/>
      <c r="AF75" s="152"/>
      <c r="AJ75" s="152" t="s">
        <v>239</v>
      </c>
      <c r="AM75" s="152" t="s">
        <v>255</v>
      </c>
    </row>
    <row r="76" spans="1:52" s="145" customFormat="1">
      <c r="A76" s="139" t="s">
        <v>51</v>
      </c>
      <c r="B76" s="140" t="s">
        <v>235</v>
      </c>
      <c r="C76" s="141" t="s">
        <v>53</v>
      </c>
      <c r="D76" s="142" t="s">
        <v>54</v>
      </c>
      <c r="E76" s="151" t="s">
        <v>236</v>
      </c>
      <c r="F76" s="144" t="str">
        <f t="shared" si="0"/>
        <v>9J1_970_082</v>
      </c>
      <c r="G76" s="144" t="s">
        <v>82</v>
      </c>
      <c r="H76" s="144" t="str">
        <f t="shared" si="1"/>
        <v>1J119J1082</v>
      </c>
      <c r="I76" s="144" t="s">
        <v>256</v>
      </c>
      <c r="J76" s="142" t="s">
        <v>111</v>
      </c>
      <c r="L76" s="143" t="s">
        <v>257</v>
      </c>
      <c r="M76" s="146">
        <v>7244</v>
      </c>
      <c r="N76" s="147">
        <v>2013</v>
      </c>
      <c r="O76" s="148">
        <v>2114</v>
      </c>
      <c r="Q76" s="140" t="s">
        <v>258</v>
      </c>
      <c r="R76" s="85" t="str">
        <f t="shared" si="3"/>
        <v>1J119J1082J0A</v>
      </c>
      <c r="S76" s="149" t="str">
        <f t="shared" si="4"/>
        <v>AKTUELL</v>
      </c>
      <c r="U76" s="140" t="s">
        <v>258</v>
      </c>
      <c r="V76" s="145" t="s">
        <v>182</v>
      </c>
      <c r="W76" s="150">
        <v>0.17621193599999999</v>
      </c>
      <c r="X76" s="151"/>
      <c r="Y76" s="146" t="s">
        <v>54</v>
      </c>
      <c r="Z76" s="146" t="s">
        <v>60</v>
      </c>
      <c r="AA76" s="146" t="s">
        <v>60</v>
      </c>
      <c r="AC76" s="152"/>
      <c r="AF76" s="152"/>
      <c r="AJ76" s="152" t="s">
        <v>243</v>
      </c>
      <c r="AM76" s="152" t="s">
        <v>259</v>
      </c>
    </row>
    <row r="77" spans="1:52" s="145" customFormat="1">
      <c r="A77" s="139" t="s">
        <v>51</v>
      </c>
      <c r="B77" s="140" t="s">
        <v>235</v>
      </c>
      <c r="C77" s="141" t="s">
        <v>53</v>
      </c>
      <c r="D77" s="142" t="s">
        <v>54</v>
      </c>
      <c r="E77" s="151" t="s">
        <v>236</v>
      </c>
      <c r="F77" s="144" t="str">
        <f t="shared" si="0"/>
        <v>9J1_970_082</v>
      </c>
      <c r="G77" s="144" t="s">
        <v>83</v>
      </c>
      <c r="H77" s="144" t="str">
        <f t="shared" si="1"/>
        <v>1J119J1082</v>
      </c>
      <c r="I77" s="144" t="s">
        <v>260</v>
      </c>
      <c r="J77" s="142" t="s">
        <v>111</v>
      </c>
      <c r="L77" s="143" t="s">
        <v>261</v>
      </c>
      <c r="M77" s="146"/>
      <c r="N77" s="147">
        <v>2013</v>
      </c>
      <c r="O77" s="148"/>
      <c r="Q77" s="140" t="s">
        <v>262</v>
      </c>
      <c r="R77" s="85" t="str">
        <f t="shared" si="3"/>
        <v>1J119J1082K0A</v>
      </c>
      <c r="S77" s="149" t="str">
        <f t="shared" si="4"/>
        <v>AKTUELL</v>
      </c>
      <c r="U77" s="140" t="s">
        <v>262</v>
      </c>
      <c r="V77" s="145" t="s">
        <v>182</v>
      </c>
      <c r="W77" s="150">
        <v>0.17621193599999999</v>
      </c>
      <c r="X77" s="151"/>
      <c r="Y77" s="146" t="s">
        <v>54</v>
      </c>
      <c r="Z77" s="146" t="s">
        <v>60</v>
      </c>
      <c r="AA77" s="146" t="s">
        <v>60</v>
      </c>
      <c r="AC77" s="152"/>
      <c r="AF77" s="152"/>
      <c r="AJ77" s="152" t="s">
        <v>247</v>
      </c>
      <c r="AM77" s="152" t="s">
        <v>263</v>
      </c>
    </row>
    <row r="78" spans="1:52" s="145" customFormat="1">
      <c r="A78" s="139" t="s">
        <v>51</v>
      </c>
      <c r="B78" s="140" t="s">
        <v>235</v>
      </c>
      <c r="C78" s="141" t="s">
        <v>53</v>
      </c>
      <c r="D78" s="142" t="s">
        <v>54</v>
      </c>
      <c r="E78" s="151" t="s">
        <v>236</v>
      </c>
      <c r="F78" s="144" t="str">
        <f t="shared" si="0"/>
        <v>9J1_970_082</v>
      </c>
      <c r="G78" s="144" t="s">
        <v>224</v>
      </c>
      <c r="H78" s="144" t="str">
        <f t="shared" si="1"/>
        <v>1J119J1082</v>
      </c>
      <c r="I78" s="144" t="s">
        <v>264</v>
      </c>
      <c r="J78" s="142" t="s">
        <v>111</v>
      </c>
      <c r="L78" s="143" t="s">
        <v>265</v>
      </c>
      <c r="M78" s="146"/>
      <c r="N78" s="147">
        <v>2013</v>
      </c>
      <c r="O78" s="148"/>
      <c r="Q78" s="140" t="s">
        <v>266</v>
      </c>
      <c r="R78" s="85" t="str">
        <f t="shared" si="3"/>
        <v>1J119J1082L0A</v>
      </c>
      <c r="S78" s="149" t="str">
        <f t="shared" si="4"/>
        <v>AKTUELL</v>
      </c>
      <c r="U78" s="140" t="s">
        <v>266</v>
      </c>
      <c r="V78" s="145" t="s">
        <v>182</v>
      </c>
      <c r="W78" s="150">
        <v>0.17621193599999999</v>
      </c>
      <c r="X78" s="151"/>
      <c r="Y78" s="146" t="s">
        <v>54</v>
      </c>
      <c r="Z78" s="146" t="s">
        <v>60</v>
      </c>
      <c r="AA78" s="146" t="s">
        <v>60</v>
      </c>
      <c r="AC78" s="152"/>
      <c r="AF78" s="152"/>
      <c r="AJ78" s="152" t="s">
        <v>250</v>
      </c>
      <c r="AM78" s="152" t="s">
        <v>267</v>
      </c>
    </row>
    <row r="79" spans="1:52" s="91" customFormat="1">
      <c r="A79" s="76" t="s">
        <v>51</v>
      </c>
      <c r="B79" s="77" t="s">
        <v>268</v>
      </c>
      <c r="C79" s="78" t="s">
        <v>53</v>
      </c>
      <c r="D79" s="79" t="s">
        <v>102</v>
      </c>
      <c r="E79" s="80"/>
      <c r="F79" s="81" t="str">
        <f>LEFT(Q79,11)</f>
        <v>9J1_970_100</v>
      </c>
      <c r="G79" s="81">
        <f>IF(LEN(Q79)=11,0,MID(Q79,13,2))</f>
        <v>0</v>
      </c>
      <c r="H79" s="81" t="str">
        <f t="shared" si="1"/>
        <v>1J119J1100</v>
      </c>
      <c r="I79" s="81" t="str">
        <f t="shared" si="2"/>
        <v>00</v>
      </c>
      <c r="J79" s="79" t="s">
        <v>57</v>
      </c>
      <c r="K79" s="80"/>
      <c r="L79" s="82" t="s">
        <v>269</v>
      </c>
      <c r="M79" s="89"/>
      <c r="N79" s="83">
        <v>2025</v>
      </c>
      <c r="O79" s="84"/>
      <c r="P79" s="80"/>
      <c r="Q79" s="77" t="s">
        <v>270</v>
      </c>
      <c r="R79" s="85" t="str">
        <f t="shared" si="3"/>
        <v>1J119J110000H</v>
      </c>
      <c r="S79" s="86" t="str">
        <f t="shared" si="4"/>
        <v>AKTUELL</v>
      </c>
      <c r="T79" s="80"/>
      <c r="U79" s="77" t="s">
        <v>270</v>
      </c>
      <c r="V79" s="80"/>
      <c r="W79" s="87">
        <v>0.34279999999999999</v>
      </c>
      <c r="X79" s="88"/>
      <c r="Y79" s="89" t="s">
        <v>60</v>
      </c>
      <c r="Z79" s="89" t="s">
        <v>54</v>
      </c>
      <c r="AA79" s="89" t="s">
        <v>60</v>
      </c>
      <c r="AB79" s="80"/>
      <c r="AC79" s="90"/>
      <c r="AD79" s="80"/>
      <c r="AE79" s="80"/>
      <c r="AF79" s="90"/>
      <c r="AG79" s="80"/>
      <c r="AH79" s="80"/>
      <c r="AI79" s="80"/>
      <c r="AJ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52" s="91" customFormat="1">
      <c r="A80" s="76" t="s">
        <v>51</v>
      </c>
      <c r="B80" s="77" t="s">
        <v>268</v>
      </c>
      <c r="C80" s="78" t="s">
        <v>53</v>
      </c>
      <c r="D80" s="79" t="s">
        <v>102</v>
      </c>
      <c r="E80" s="80"/>
      <c r="F80" s="81" t="str">
        <f>LEFT(Q80,11)</f>
        <v>9J1_970_100</v>
      </c>
      <c r="G80" s="81" t="str">
        <f>IF(LEN(Q80)=11,0,MID(Q80,13,2))</f>
        <v>A</v>
      </c>
      <c r="H80" s="81" t="str">
        <f t="shared" si="1"/>
        <v>1J119J1100</v>
      </c>
      <c r="I80" s="81" t="str">
        <f>IF(G80=0,"00",IF(LEN(G80)=1,CONCATENATE(G80,0),G80))</f>
        <v>A0</v>
      </c>
      <c r="J80" s="79" t="s">
        <v>57</v>
      </c>
      <c r="K80" s="80"/>
      <c r="L80" s="82" t="s">
        <v>271</v>
      </c>
      <c r="M80" s="89"/>
      <c r="N80" s="83">
        <v>2025</v>
      </c>
      <c r="O80" s="84"/>
      <c r="P80" s="80"/>
      <c r="Q80" s="77" t="s">
        <v>272</v>
      </c>
      <c r="R80" s="85" t="str">
        <f t="shared" si="3"/>
        <v>1J119J1100A0H</v>
      </c>
      <c r="S80" s="86" t="str">
        <f t="shared" si="4"/>
        <v>AKTUELL</v>
      </c>
      <c r="T80" s="80"/>
      <c r="U80" s="77" t="s">
        <v>272</v>
      </c>
      <c r="V80" s="80"/>
      <c r="W80" s="87">
        <v>0.27860000000000001</v>
      </c>
      <c r="X80" s="88"/>
      <c r="Y80" s="89" t="s">
        <v>60</v>
      </c>
      <c r="Z80" s="89" t="s">
        <v>54</v>
      </c>
      <c r="AA80" s="89" t="s">
        <v>60</v>
      </c>
      <c r="AB80" s="80"/>
      <c r="AC80" s="90"/>
      <c r="AD80" s="80"/>
      <c r="AE80" s="80"/>
      <c r="AF80" s="90"/>
      <c r="AG80" s="80"/>
      <c r="AH80" s="80"/>
      <c r="AI80" s="80"/>
      <c r="AJ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</row>
    <row r="81" spans="1:52" s="91" customFormat="1">
      <c r="A81" s="76" t="s">
        <v>51</v>
      </c>
      <c r="B81" s="77" t="s">
        <v>268</v>
      </c>
      <c r="C81" s="78" t="s">
        <v>53</v>
      </c>
      <c r="D81" s="79" t="s">
        <v>102</v>
      </c>
      <c r="E81" s="80"/>
      <c r="F81" s="81" t="str">
        <f>LEFT(Q81,11)</f>
        <v>9J1_970_100</v>
      </c>
      <c r="G81" s="81" t="s">
        <v>180</v>
      </c>
      <c r="H81" s="81" t="str">
        <f t="shared" si="1"/>
        <v>1J119J1100</v>
      </c>
      <c r="I81" s="81" t="str">
        <f>IF(G81=0,"00",IF(LEN(G81)=1,CONCATENATE(G81,0),G81))</f>
        <v>B0</v>
      </c>
      <c r="J81" s="79" t="s">
        <v>57</v>
      </c>
      <c r="K81" s="80"/>
      <c r="L81" s="82" t="s">
        <v>273</v>
      </c>
      <c r="M81" s="79"/>
      <c r="N81" s="83">
        <v>2025</v>
      </c>
      <c r="O81" s="84"/>
      <c r="P81" s="80"/>
      <c r="Q81" s="77" t="s">
        <v>274</v>
      </c>
      <c r="R81" s="85" t="str">
        <f t="shared" si="3"/>
        <v>1J119J1100B0H</v>
      </c>
      <c r="S81" s="86" t="str">
        <f t="shared" si="4"/>
        <v>AKTUELL</v>
      </c>
      <c r="T81" s="80"/>
      <c r="U81" s="77" t="s">
        <v>274</v>
      </c>
      <c r="V81" s="80"/>
      <c r="W81" s="87">
        <v>0.27860000000000001</v>
      </c>
      <c r="X81" s="88"/>
      <c r="Y81" s="89" t="s">
        <v>60</v>
      </c>
      <c r="Z81" s="89" t="s">
        <v>54</v>
      </c>
      <c r="AA81" s="89" t="s">
        <v>60</v>
      </c>
      <c r="AB81" s="80"/>
      <c r="AC81" s="90"/>
      <c r="AD81" s="80"/>
      <c r="AE81" s="80"/>
      <c r="AF81" s="90"/>
      <c r="AG81" s="80"/>
      <c r="AH81" s="80"/>
      <c r="AI81" s="80"/>
      <c r="AJ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</row>
    <row r="82" spans="1:52" s="91" customFormat="1">
      <c r="A82" s="76" t="s">
        <v>51</v>
      </c>
      <c r="B82" s="77" t="s">
        <v>275</v>
      </c>
      <c r="C82" s="78" t="s">
        <v>53</v>
      </c>
      <c r="D82" s="79" t="s">
        <v>54</v>
      </c>
      <c r="E82" s="80"/>
      <c r="F82" s="81" t="str">
        <f t="shared" ref="F82:F170" si="38">LEFT(Q82,11)</f>
        <v>9J1_970_113</v>
      </c>
      <c r="G82" s="81">
        <f t="shared" si="5"/>
        <v>0</v>
      </c>
      <c r="H82" s="81" t="str">
        <f t="shared" si="1"/>
        <v>1J119J1113</v>
      </c>
      <c r="I82" s="81" t="str">
        <f t="shared" si="2"/>
        <v>00</v>
      </c>
      <c r="J82" s="79" t="s">
        <v>83</v>
      </c>
      <c r="K82" s="80"/>
      <c r="L82" s="82" t="s">
        <v>276</v>
      </c>
      <c r="M82" s="79"/>
      <c r="N82" s="83">
        <v>1903</v>
      </c>
      <c r="O82" s="84"/>
      <c r="P82" s="80"/>
      <c r="Q82" s="77" t="s">
        <v>277</v>
      </c>
      <c r="R82" s="85" t="str">
        <f t="shared" si="3"/>
        <v>1J119J111300K</v>
      </c>
      <c r="S82" s="86" t="str">
        <f t="shared" si="4"/>
        <v>AKTUELL</v>
      </c>
      <c r="T82" s="80"/>
      <c r="U82" s="77" t="s">
        <v>277</v>
      </c>
      <c r="V82" s="80"/>
      <c r="W82" s="87">
        <v>0.31319999999999998</v>
      </c>
      <c r="X82" s="88"/>
      <c r="Y82" s="89" t="s">
        <v>60</v>
      </c>
      <c r="Z82" s="89" t="s">
        <v>54</v>
      </c>
      <c r="AA82" s="89" t="s">
        <v>60</v>
      </c>
      <c r="AB82" s="80"/>
      <c r="AC82" s="90"/>
      <c r="AD82" s="80"/>
      <c r="AE82" s="80"/>
      <c r="AF82" s="90"/>
      <c r="AG82" s="80"/>
      <c r="AH82" s="80"/>
      <c r="AI82" s="80"/>
      <c r="AJ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</row>
    <row r="83" spans="1:52" s="91" customFormat="1">
      <c r="A83" s="76" t="s">
        <v>51</v>
      </c>
      <c r="B83" s="77" t="s">
        <v>275</v>
      </c>
      <c r="C83" s="78" t="s">
        <v>53</v>
      </c>
      <c r="D83" s="79" t="s">
        <v>54</v>
      </c>
      <c r="E83" s="80"/>
      <c r="F83" s="81" t="str">
        <f t="shared" si="38"/>
        <v>9J1_970_113</v>
      </c>
      <c r="G83" s="81" t="str">
        <f t="shared" si="5"/>
        <v>A</v>
      </c>
      <c r="H83" s="81" t="str">
        <f t="shared" si="1"/>
        <v>1J119J1113</v>
      </c>
      <c r="I83" s="81" t="str">
        <f t="shared" si="2"/>
        <v>A0</v>
      </c>
      <c r="J83" s="79" t="s">
        <v>224</v>
      </c>
      <c r="K83" s="80"/>
      <c r="L83" s="82" t="s">
        <v>278</v>
      </c>
      <c r="M83" s="79"/>
      <c r="N83" s="83">
        <v>1933</v>
      </c>
      <c r="O83" s="84"/>
      <c r="P83" s="80"/>
      <c r="Q83" s="77" t="s">
        <v>279</v>
      </c>
      <c r="R83" s="85" t="str">
        <f t="shared" si="3"/>
        <v>1J119J1113A0L</v>
      </c>
      <c r="S83" s="86" t="str">
        <f t="shared" si="4"/>
        <v>AKTUELL</v>
      </c>
      <c r="T83" s="80"/>
      <c r="U83" s="77" t="s">
        <v>279</v>
      </c>
      <c r="V83" s="80"/>
      <c r="W83" s="87">
        <v>2.0000000000000001E-4</v>
      </c>
      <c r="X83" s="88"/>
      <c r="Y83" s="89" t="s">
        <v>60</v>
      </c>
      <c r="Z83" s="89" t="s">
        <v>54</v>
      </c>
      <c r="AA83" s="89" t="s">
        <v>60</v>
      </c>
      <c r="AB83" s="80"/>
      <c r="AC83" s="90"/>
      <c r="AD83" s="80"/>
      <c r="AE83" s="80"/>
      <c r="AF83" s="90"/>
      <c r="AG83" s="80"/>
      <c r="AH83" s="80"/>
      <c r="AI83" s="80"/>
      <c r="AJ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</row>
    <row r="84" spans="1:52" s="91" customFormat="1">
      <c r="A84" s="76" t="s">
        <v>51</v>
      </c>
      <c r="B84" s="77" t="s">
        <v>275</v>
      </c>
      <c r="C84" s="78" t="s">
        <v>53</v>
      </c>
      <c r="D84" s="79" t="s">
        <v>54</v>
      </c>
      <c r="E84" s="80"/>
      <c r="F84" s="81" t="str">
        <f t="shared" si="38"/>
        <v>9J1_970_113</v>
      </c>
      <c r="G84" s="81" t="str">
        <f t="shared" si="5"/>
        <v>B</v>
      </c>
      <c r="H84" s="81" t="str">
        <f t="shared" si="1"/>
        <v>1J119J1113</v>
      </c>
      <c r="I84" s="81" t="str">
        <f t="shared" si="2"/>
        <v>B0</v>
      </c>
      <c r="J84" s="79" t="s">
        <v>224</v>
      </c>
      <c r="K84" s="80"/>
      <c r="L84" s="82" t="s">
        <v>280</v>
      </c>
      <c r="M84" s="79"/>
      <c r="N84" s="83">
        <v>1933</v>
      </c>
      <c r="O84" s="84"/>
      <c r="P84" s="80"/>
      <c r="Q84" s="77" t="s">
        <v>281</v>
      </c>
      <c r="R84" s="85" t="str">
        <f t="shared" si="3"/>
        <v>1J119J1113B0L</v>
      </c>
      <c r="S84" s="86" t="str">
        <f t="shared" si="4"/>
        <v>AKTUELL</v>
      </c>
      <c r="T84" s="80"/>
      <c r="U84" s="77" t="s">
        <v>281</v>
      </c>
      <c r="V84" s="80"/>
      <c r="W84" s="87">
        <v>0.58660000000000001</v>
      </c>
      <c r="X84" s="88"/>
      <c r="Y84" s="89" t="s">
        <v>60</v>
      </c>
      <c r="Z84" s="89" t="s">
        <v>54</v>
      </c>
      <c r="AA84" s="89" t="s">
        <v>60</v>
      </c>
      <c r="AB84" s="80"/>
      <c r="AC84" s="90"/>
      <c r="AD84" s="80"/>
      <c r="AE84" s="80"/>
      <c r="AF84" s="90"/>
      <c r="AG84" s="80"/>
      <c r="AH84" s="80"/>
      <c r="AI84" s="80"/>
      <c r="AJ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</row>
    <row r="85" spans="1:52" s="116" customFormat="1">
      <c r="A85" s="112" t="s">
        <v>51</v>
      </c>
      <c r="B85" s="113" t="s">
        <v>282</v>
      </c>
      <c r="C85" s="114" t="s">
        <v>53</v>
      </c>
      <c r="D85" s="115" t="s">
        <v>54</v>
      </c>
      <c r="E85" s="116" t="s">
        <v>120</v>
      </c>
      <c r="F85" s="117" t="str">
        <f t="shared" si="38"/>
        <v>9J0_970_123</v>
      </c>
      <c r="G85" s="117">
        <f t="shared" si="5"/>
        <v>0</v>
      </c>
      <c r="H85" s="117" t="str">
        <f t="shared" si="1"/>
        <v>1J119J0123</v>
      </c>
      <c r="I85" s="117" t="str">
        <f t="shared" si="2"/>
        <v>00</v>
      </c>
      <c r="J85" s="115" t="s">
        <v>82</v>
      </c>
      <c r="L85" s="92" t="s">
        <v>214</v>
      </c>
      <c r="M85" s="129">
        <v>7059</v>
      </c>
      <c r="N85" s="119">
        <v>2013</v>
      </c>
      <c r="O85" s="120"/>
      <c r="Q85" s="113" t="s">
        <v>283</v>
      </c>
      <c r="R85" s="85" t="str">
        <f t="shared" si="3"/>
        <v>1J119J012300J</v>
      </c>
      <c r="S85" s="121" t="str">
        <f t="shared" si="4"/>
        <v>AKTUELL</v>
      </c>
      <c r="U85" s="113" t="s">
        <v>283</v>
      </c>
      <c r="V85" s="116" t="s">
        <v>165</v>
      </c>
      <c r="W85" s="122">
        <v>0.34200000000000003</v>
      </c>
      <c r="X85" s="123"/>
      <c r="Y85" s="124" t="s">
        <v>54</v>
      </c>
      <c r="Z85" s="124" t="s">
        <v>60</v>
      </c>
      <c r="AA85" s="124" t="s">
        <v>60</v>
      </c>
      <c r="AC85" s="125"/>
      <c r="AF85" s="125"/>
      <c r="AJ85" s="116" t="s">
        <v>284</v>
      </c>
      <c r="AR85" s="116" t="s">
        <v>285</v>
      </c>
    </row>
    <row r="86" spans="1:52" s="108" customFormat="1">
      <c r="A86" s="93" t="s">
        <v>51</v>
      </c>
      <c r="B86" s="94" t="s">
        <v>286</v>
      </c>
      <c r="C86" s="95" t="s">
        <v>53</v>
      </c>
      <c r="D86" s="96" t="s">
        <v>54</v>
      </c>
      <c r="E86" s="97" t="s">
        <v>26</v>
      </c>
      <c r="F86" s="98" t="str">
        <f>LEFT(Q86,11)</f>
        <v>9J1_970_124</v>
      </c>
      <c r="G86" s="98">
        <f>IF(LEN(Q86)=11,0,MID(Q86,13,2))</f>
        <v>0</v>
      </c>
      <c r="H86" s="98" t="str">
        <f t="shared" si="1"/>
        <v>1J119J1124</v>
      </c>
      <c r="I86" s="98" t="str">
        <f t="shared" si="2"/>
        <v>00</v>
      </c>
      <c r="J86" s="96" t="s">
        <v>83</v>
      </c>
      <c r="K86" s="97"/>
      <c r="L86" s="99" t="s">
        <v>287</v>
      </c>
      <c r="M86" s="96">
        <v>7009</v>
      </c>
      <c r="N86" s="101">
        <v>2025</v>
      </c>
      <c r="O86" s="102"/>
      <c r="P86" s="97"/>
      <c r="Q86" s="94" t="s">
        <v>288</v>
      </c>
      <c r="R86" s="103" t="str">
        <f t="shared" si="3"/>
        <v>1J119J112400K</v>
      </c>
      <c r="S86" s="104" t="str">
        <f t="shared" si="4"/>
        <v>AKTUELL</v>
      </c>
      <c r="T86" s="97"/>
      <c r="U86" s="94" t="s">
        <v>288</v>
      </c>
      <c r="V86" s="97"/>
      <c r="W86" s="105">
        <v>0.3654</v>
      </c>
      <c r="X86" s="106"/>
      <c r="Y86" s="100" t="s">
        <v>54</v>
      </c>
      <c r="Z86" s="100" t="s">
        <v>54</v>
      </c>
      <c r="AA86" s="100" t="s">
        <v>60</v>
      </c>
      <c r="AB86" s="97"/>
      <c r="AC86" s="110" t="s">
        <v>289</v>
      </c>
      <c r="AD86" s="97"/>
      <c r="AE86" s="97"/>
      <c r="AF86" s="107"/>
      <c r="AG86" s="97"/>
      <c r="AH86" s="97"/>
      <c r="AI86" s="97"/>
      <c r="AJ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</row>
    <row r="87" spans="1:52" s="91" customFormat="1">
      <c r="A87" s="76" t="s">
        <v>51</v>
      </c>
      <c r="B87" s="77" t="s">
        <v>286</v>
      </c>
      <c r="C87" s="78" t="s">
        <v>53</v>
      </c>
      <c r="D87" s="79" t="s">
        <v>54</v>
      </c>
      <c r="E87" s="80" t="s">
        <v>290</v>
      </c>
      <c r="F87" s="81" t="str">
        <f t="shared" ref="F87:F91" si="39">LEFT(Q87,11)</f>
        <v>9J1_970_124</v>
      </c>
      <c r="G87" s="81" t="str">
        <f t="shared" ref="G87:G91" si="40">IF(LEN(Q87)=11,0,MID(Q87,13,2))</f>
        <v>A</v>
      </c>
      <c r="H87" s="81" t="str">
        <f t="shared" si="1"/>
        <v>1J119J1124</v>
      </c>
      <c r="I87" s="81" t="str">
        <f t="shared" si="2"/>
        <v>A0</v>
      </c>
      <c r="J87" s="79" t="s">
        <v>89</v>
      </c>
      <c r="K87" s="80"/>
      <c r="L87" s="82" t="s">
        <v>291</v>
      </c>
      <c r="M87" s="79"/>
      <c r="N87" s="83">
        <v>2025</v>
      </c>
      <c r="O87" s="84">
        <v>2102</v>
      </c>
      <c r="P87" s="80"/>
      <c r="Q87" s="77" t="s">
        <v>292</v>
      </c>
      <c r="R87" s="85" t="str">
        <f t="shared" si="3"/>
        <v>1J119J1124A0M</v>
      </c>
      <c r="S87" s="86" t="str">
        <f t="shared" si="4"/>
        <v>AKTUELL</v>
      </c>
      <c r="T87" s="80"/>
      <c r="U87" s="77" t="s">
        <v>292</v>
      </c>
      <c r="V87" s="80"/>
      <c r="W87" s="87">
        <v>0.45</v>
      </c>
      <c r="X87" s="88"/>
      <c r="Y87" s="89" t="s">
        <v>54</v>
      </c>
      <c r="Z87" s="89" t="s">
        <v>54</v>
      </c>
      <c r="AA87" s="89" t="s">
        <v>60</v>
      </c>
      <c r="AB87" s="80"/>
      <c r="AC87" s="90" t="s">
        <v>293</v>
      </c>
      <c r="AD87" s="80"/>
      <c r="AE87" s="80"/>
      <c r="AF87" s="90"/>
      <c r="AG87" s="80"/>
      <c r="AH87" s="80"/>
      <c r="AI87" s="80" t="s">
        <v>294</v>
      </c>
      <c r="AJ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</row>
    <row r="88" spans="1:52" s="75" customFormat="1" ht="15" customHeight="1">
      <c r="A88" s="59" t="s">
        <v>51</v>
      </c>
      <c r="B88" s="60" t="s">
        <v>286</v>
      </c>
      <c r="C88" s="61" t="s">
        <v>53</v>
      </c>
      <c r="D88" s="62" t="s">
        <v>54</v>
      </c>
      <c r="E88" s="74" t="s">
        <v>26</v>
      </c>
      <c r="F88" s="64" t="str">
        <f t="shared" si="39"/>
        <v>9J1_970_124</v>
      </c>
      <c r="G88" s="64" t="str">
        <f t="shared" si="40"/>
        <v>A</v>
      </c>
      <c r="H88" s="64" t="str">
        <f t="shared" ref="H88" si="41">CONCATENATE(IF(MID(Q88,5,3)="970","1J11"),LEFT(U88,3),RIGHT(F88,3))</f>
        <v>1J119J1124</v>
      </c>
      <c r="I88" s="64" t="str">
        <f t="shared" ref="I88" si="42">IF(G88=0,"00",IF(LEN(G88)=1,CONCATENATE(G88,0),G88))</f>
        <v>A0</v>
      </c>
      <c r="J88" s="65" t="s">
        <v>158</v>
      </c>
      <c r="K88" s="63"/>
      <c r="L88" s="66" t="s">
        <v>291</v>
      </c>
      <c r="M88" s="62" t="s">
        <v>759</v>
      </c>
      <c r="N88" s="203">
        <v>2103</v>
      </c>
      <c r="O88" s="67"/>
      <c r="P88" s="63"/>
      <c r="Q88" s="60" t="s">
        <v>292</v>
      </c>
      <c r="R88" s="237" t="str">
        <f t="shared" ref="R88" si="43">IF(J88&lt;&gt;"",CONCATENATE(H88,I88,J88),CONCATENATE(H88,I88,K88))</f>
        <v>1J119J1124A0N</v>
      </c>
      <c r="S88" s="204" t="str">
        <f t="shared" ref="S88" si="44">IF(N88="-","KEIN LIEFERUMFANG",IF(AND(N88&lt;=S$3,O88=""),"AKTUELL",IF(O88=N88,"KEIN SERIENEINSATZ",IF(N88&gt;S$3,"NOCH NICHT AKTUELL",IF(AND(N88&lt;S$3,O88&lt;S$3),"NICHT AKTUELL",IF(N88&lt;=S$3,"AKTUELL"))))))</f>
        <v>NOCH NICHT AKTUELL</v>
      </c>
      <c r="T88" s="63"/>
      <c r="U88" s="60" t="s">
        <v>292</v>
      </c>
      <c r="V88" s="63"/>
      <c r="W88" s="205">
        <v>0.45</v>
      </c>
      <c r="X88" s="206"/>
      <c r="Y88" s="72" t="s">
        <v>54</v>
      </c>
      <c r="Z88" s="72" t="s">
        <v>54</v>
      </c>
      <c r="AA88" s="72" t="s">
        <v>60</v>
      </c>
      <c r="AB88" s="63"/>
      <c r="AC88" s="207" t="s">
        <v>758</v>
      </c>
      <c r="AD88" s="63"/>
      <c r="AE88" s="63"/>
      <c r="AF88" s="73"/>
      <c r="AG88" s="63"/>
      <c r="AH88" s="63"/>
      <c r="AI88" s="74"/>
      <c r="AJ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</row>
    <row r="89" spans="1:52" s="91" customFormat="1">
      <c r="A89" s="76" t="s">
        <v>51</v>
      </c>
      <c r="B89" s="77" t="s">
        <v>286</v>
      </c>
      <c r="C89" s="78" t="s">
        <v>53</v>
      </c>
      <c r="D89" s="79" t="s">
        <v>54</v>
      </c>
      <c r="E89" s="80" t="s">
        <v>290</v>
      </c>
      <c r="F89" s="81" t="str">
        <f t="shared" si="39"/>
        <v>9J1_970_124</v>
      </c>
      <c r="G89" s="81" t="str">
        <f t="shared" si="40"/>
        <v>B</v>
      </c>
      <c r="H89" s="81" t="str">
        <f t="shared" ref="H89:H173" si="45">CONCATENATE(IF(MID(Q89,5,3)="970","1J11"),LEFT(U89,3),RIGHT(F89,3))</f>
        <v>1J119J1124</v>
      </c>
      <c r="I89" s="81" t="str">
        <f t="shared" ref="I89:I129" si="46">IF(G89=0,"00",IF(LEN(G89)=1,CONCATENATE(G89,0),G89))</f>
        <v>B0</v>
      </c>
      <c r="J89" s="79" t="s">
        <v>89</v>
      </c>
      <c r="K89" s="80"/>
      <c r="L89" s="82" t="s">
        <v>295</v>
      </c>
      <c r="M89" s="79"/>
      <c r="N89" s="83">
        <v>2025</v>
      </c>
      <c r="O89" s="84">
        <v>2102</v>
      </c>
      <c r="P89" s="80"/>
      <c r="Q89" s="77" t="s">
        <v>296</v>
      </c>
      <c r="R89" s="85" t="str">
        <f t="shared" ref="R89:R173" si="47">IF(J89&lt;&gt;"",CONCATENATE(H89,I89,J89),CONCATENATE(H89,I89,K89))</f>
        <v>1J119J1124B0M</v>
      </c>
      <c r="S89" s="86" t="str">
        <f t="shared" ref="S89:S173" si="48">IF(N89="-","KEIN LIEFERUMFANG",IF(AND(N89&lt;=S$3,O89=""),"AKTUELL",IF(O89=N89,"KEIN SERIENEINSATZ",IF(N89&gt;S$3,"NOCH NICHT AKTUELL",IF(AND(N89&lt;S$3,O89&lt;S$3),"NICHT AKTUELL",IF(N89&lt;=S$3,"AKTUELL"))))))</f>
        <v>AKTUELL</v>
      </c>
      <c r="T89" s="80"/>
      <c r="U89" s="77" t="s">
        <v>296</v>
      </c>
      <c r="V89" s="80"/>
      <c r="W89" s="87">
        <v>8.4599999999999995E-2</v>
      </c>
      <c r="X89" s="88"/>
      <c r="Y89" s="89" t="s">
        <v>54</v>
      </c>
      <c r="Z89" s="89" t="s">
        <v>54</v>
      </c>
      <c r="AA89" s="89" t="s">
        <v>60</v>
      </c>
      <c r="AB89" s="80"/>
      <c r="AC89" s="90" t="s">
        <v>297</v>
      </c>
      <c r="AD89" s="80"/>
      <c r="AE89" s="80"/>
      <c r="AF89" s="90"/>
      <c r="AG89" s="80"/>
      <c r="AH89" s="80"/>
      <c r="AI89" s="80" t="s">
        <v>298</v>
      </c>
      <c r="AJ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</row>
    <row r="90" spans="1:52" s="75" customFormat="1" ht="15" customHeight="1">
      <c r="A90" s="59" t="s">
        <v>51</v>
      </c>
      <c r="B90" s="60" t="s">
        <v>286</v>
      </c>
      <c r="C90" s="61" t="s">
        <v>53</v>
      </c>
      <c r="D90" s="62" t="s">
        <v>54</v>
      </c>
      <c r="E90" s="74" t="s">
        <v>26</v>
      </c>
      <c r="F90" s="64" t="str">
        <f>LEFT(Q90,11)</f>
        <v>9J1_970_124</v>
      </c>
      <c r="G90" s="64" t="str">
        <f>IF(LEN(Q90)=11,0,MID(Q90,13,2))</f>
        <v>B</v>
      </c>
      <c r="H90" s="64" t="str">
        <f>CONCATENATE(IF(MID(Q90,5,3)="970","1J11"),LEFT(U90,3),RIGHT(F90,3))</f>
        <v>1J119J1124</v>
      </c>
      <c r="I90" s="64" t="str">
        <f>IF(G90=0,"00",IF(LEN(G90)=1,CONCATENATE(G90,0),G90))</f>
        <v>B0</v>
      </c>
      <c r="J90" s="65" t="s">
        <v>158</v>
      </c>
      <c r="K90" s="63"/>
      <c r="L90" s="66" t="s">
        <v>295</v>
      </c>
      <c r="M90" s="62" t="s">
        <v>759</v>
      </c>
      <c r="N90" s="203">
        <v>2103</v>
      </c>
      <c r="O90" s="67"/>
      <c r="P90" s="63"/>
      <c r="Q90" s="60" t="s">
        <v>296</v>
      </c>
      <c r="R90" s="237" t="str">
        <f>IF(J90&lt;&gt;"",CONCATENATE(H90,I90,J90),CONCATENATE(H90,I90,K90))</f>
        <v>1J119J1124B0N</v>
      </c>
      <c r="S90" s="204" t="str">
        <f>IF(N90="-","KEIN LIEFERUMFANG",IF(AND(N90&lt;=S$3,O90=""),"AKTUELL",IF(O90=N90,"KEIN SERIENEINSATZ",IF(N90&gt;S$3,"NOCH NICHT AKTUELL",IF(AND(N90&lt;S$3,O90&lt;S$3),"NICHT AKTUELL",IF(N90&lt;=S$3,"AKTUELL"))))))</f>
        <v>NOCH NICHT AKTUELL</v>
      </c>
      <c r="T90" s="63"/>
      <c r="U90" s="60" t="s">
        <v>296</v>
      </c>
      <c r="V90" s="63"/>
      <c r="W90" s="205">
        <v>8.4599999999999995E-2</v>
      </c>
      <c r="X90" s="206"/>
      <c r="Y90" s="72" t="s">
        <v>54</v>
      </c>
      <c r="Z90" s="72" t="s">
        <v>54</v>
      </c>
      <c r="AA90" s="72" t="s">
        <v>60</v>
      </c>
      <c r="AB90" s="63"/>
      <c r="AC90" s="207" t="s">
        <v>760</v>
      </c>
      <c r="AD90" s="63"/>
      <c r="AE90" s="63"/>
      <c r="AF90" s="73"/>
      <c r="AG90" s="63"/>
      <c r="AH90" s="63"/>
      <c r="AI90" s="74"/>
      <c r="AJ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</row>
    <row r="91" spans="1:52" s="57" customFormat="1">
      <c r="A91" s="42" t="s">
        <v>51</v>
      </c>
      <c r="B91" s="43" t="s">
        <v>299</v>
      </c>
      <c r="C91" s="44" t="s">
        <v>53</v>
      </c>
      <c r="D91" s="45" t="s">
        <v>54</v>
      </c>
      <c r="E91" s="46" t="s">
        <v>26</v>
      </c>
      <c r="F91" s="47" t="str">
        <f t="shared" si="39"/>
        <v>9J1_970_146</v>
      </c>
      <c r="G91" s="47" t="str">
        <f t="shared" si="40"/>
        <v>B</v>
      </c>
      <c r="H91" s="47" t="str">
        <f t="shared" si="45"/>
        <v>1J119J1146</v>
      </c>
      <c r="I91" s="47" t="str">
        <f t="shared" si="46"/>
        <v>B0</v>
      </c>
      <c r="J91" s="45" t="s">
        <v>114</v>
      </c>
      <c r="K91" s="46"/>
      <c r="L91" s="48" t="s">
        <v>58</v>
      </c>
      <c r="M91" s="45">
        <v>7029</v>
      </c>
      <c r="N91" s="199">
        <v>2025</v>
      </c>
      <c r="O91" s="49">
        <v>2035</v>
      </c>
      <c r="P91" s="46"/>
      <c r="Q91" s="43" t="s">
        <v>300</v>
      </c>
      <c r="R91" s="50" t="str">
        <f t="shared" si="47"/>
        <v>1J119J1146B0P</v>
      </c>
      <c r="S91" s="200" t="str">
        <f t="shared" si="48"/>
        <v>NICHT AKTUELL</v>
      </c>
      <c r="T91" s="46"/>
      <c r="U91" s="43" t="s">
        <v>300</v>
      </c>
      <c r="V91" s="46"/>
      <c r="W91" s="201">
        <v>0.9</v>
      </c>
      <c r="X91" s="202"/>
      <c r="Y91" s="54" t="s">
        <v>54</v>
      </c>
      <c r="Z91" s="54" t="s">
        <v>60</v>
      </c>
      <c r="AA91" s="54" t="s">
        <v>60</v>
      </c>
      <c r="AB91" s="46"/>
      <c r="AC91" s="55" t="s">
        <v>301</v>
      </c>
      <c r="AD91" s="46"/>
      <c r="AE91" s="46"/>
      <c r="AF91" s="55"/>
      <c r="AG91" s="46"/>
      <c r="AH91" s="46"/>
      <c r="AI91" s="46"/>
      <c r="AJ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</row>
    <row r="92" spans="1:52" s="75" customFormat="1">
      <c r="A92" s="59" t="s">
        <v>51</v>
      </c>
      <c r="B92" s="60" t="s">
        <v>299</v>
      </c>
      <c r="C92" s="61" t="s">
        <v>53</v>
      </c>
      <c r="D92" s="62" t="s">
        <v>54</v>
      </c>
      <c r="E92" s="63" t="s">
        <v>26</v>
      </c>
      <c r="F92" s="64" t="str">
        <f t="shared" si="38"/>
        <v>9J1_970_146</v>
      </c>
      <c r="G92" s="64" t="str">
        <f t="shared" si="5"/>
        <v>B</v>
      </c>
      <c r="H92" s="64" t="str">
        <f t="shared" si="45"/>
        <v>1J119J1146</v>
      </c>
      <c r="I92" s="64" t="str">
        <f t="shared" si="46"/>
        <v>B0</v>
      </c>
      <c r="J92" s="65" t="s">
        <v>213</v>
      </c>
      <c r="K92" s="63"/>
      <c r="L92" s="66" t="s">
        <v>58</v>
      </c>
      <c r="M92" s="62">
        <v>7029</v>
      </c>
      <c r="N92" s="203">
        <v>2036</v>
      </c>
      <c r="O92" s="67"/>
      <c r="P92" s="63"/>
      <c r="Q92" s="60" t="s">
        <v>300</v>
      </c>
      <c r="R92" s="68" t="str">
        <f t="shared" si="47"/>
        <v>1J119J1146B0R</v>
      </c>
      <c r="S92" s="204" t="str">
        <f t="shared" si="48"/>
        <v>AKTUELL</v>
      </c>
      <c r="T92" s="63"/>
      <c r="U92" s="60" t="s">
        <v>300</v>
      </c>
      <c r="V92" s="63"/>
      <c r="W92" s="205">
        <v>0.9</v>
      </c>
      <c r="X92" s="206"/>
      <c r="Y92" s="72" t="s">
        <v>54</v>
      </c>
      <c r="Z92" s="72" t="s">
        <v>60</v>
      </c>
      <c r="AA92" s="72" t="s">
        <v>60</v>
      </c>
      <c r="AB92" s="63"/>
      <c r="AC92" s="207" t="s">
        <v>302</v>
      </c>
      <c r="AD92" s="63"/>
      <c r="AE92" s="63"/>
      <c r="AF92" s="73"/>
      <c r="AG92" s="63"/>
      <c r="AH92" s="63"/>
      <c r="AI92" s="63"/>
      <c r="AJ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</row>
    <row r="93" spans="1:52" s="57" customFormat="1">
      <c r="A93" s="42" t="s">
        <v>51</v>
      </c>
      <c r="B93" s="43" t="s">
        <v>299</v>
      </c>
      <c r="C93" s="44" t="s">
        <v>53</v>
      </c>
      <c r="D93" s="45" t="s">
        <v>54</v>
      </c>
      <c r="E93" s="46" t="s">
        <v>26</v>
      </c>
      <c r="F93" s="47" t="str">
        <f t="shared" si="38"/>
        <v>9J1_970_146</v>
      </c>
      <c r="G93" s="47" t="s">
        <v>92</v>
      </c>
      <c r="H93" s="47" t="str">
        <f t="shared" si="45"/>
        <v>1J119J1146</v>
      </c>
      <c r="I93" s="47" t="str">
        <f t="shared" si="46"/>
        <v>C0</v>
      </c>
      <c r="J93" s="45" t="s">
        <v>92</v>
      </c>
      <c r="K93" s="46"/>
      <c r="L93" s="48" t="s">
        <v>303</v>
      </c>
      <c r="M93" s="45">
        <v>7029</v>
      </c>
      <c r="N93" s="199">
        <v>2025</v>
      </c>
      <c r="O93" s="49">
        <v>2035</v>
      </c>
      <c r="P93" s="46"/>
      <c r="Q93" s="43" t="s">
        <v>304</v>
      </c>
      <c r="R93" s="50" t="str">
        <f t="shared" si="47"/>
        <v>1J119J1146C0C</v>
      </c>
      <c r="S93" s="200" t="str">
        <f t="shared" si="48"/>
        <v>NICHT AKTUELL</v>
      </c>
      <c r="T93" s="46"/>
      <c r="U93" s="43" t="s">
        <v>304</v>
      </c>
      <c r="V93" s="46"/>
      <c r="W93" s="201">
        <v>0.9</v>
      </c>
      <c r="X93" s="202"/>
      <c r="Y93" s="54" t="s">
        <v>54</v>
      </c>
      <c r="Z93" s="54" t="s">
        <v>102</v>
      </c>
      <c r="AA93" s="54" t="s">
        <v>102</v>
      </c>
      <c r="AB93" s="46"/>
      <c r="AC93" s="55" t="s">
        <v>305</v>
      </c>
      <c r="AD93" s="46"/>
      <c r="AE93" s="46"/>
      <c r="AF93" s="55"/>
      <c r="AG93" s="46"/>
      <c r="AH93" s="46"/>
      <c r="AI93" s="46"/>
      <c r="AJ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</row>
    <row r="94" spans="1:52" s="75" customFormat="1">
      <c r="A94" s="59" t="s">
        <v>51</v>
      </c>
      <c r="B94" s="60" t="s">
        <v>299</v>
      </c>
      <c r="C94" s="61" t="s">
        <v>53</v>
      </c>
      <c r="D94" s="62" t="s">
        <v>54</v>
      </c>
      <c r="E94" s="63" t="s">
        <v>26</v>
      </c>
      <c r="F94" s="64" t="str">
        <f t="shared" si="38"/>
        <v>9J1_970_146</v>
      </c>
      <c r="G94" s="64" t="s">
        <v>92</v>
      </c>
      <c r="H94" s="64" t="str">
        <f t="shared" si="45"/>
        <v>1J119J1146</v>
      </c>
      <c r="I94" s="64" t="str">
        <f t="shared" si="46"/>
        <v>C0</v>
      </c>
      <c r="J94" s="65" t="s">
        <v>56</v>
      </c>
      <c r="K94" s="63"/>
      <c r="L94" s="66" t="s">
        <v>303</v>
      </c>
      <c r="M94" s="62">
        <v>7029</v>
      </c>
      <c r="N94" s="203">
        <v>2036</v>
      </c>
      <c r="O94" s="67"/>
      <c r="P94" s="63"/>
      <c r="Q94" s="60" t="s">
        <v>304</v>
      </c>
      <c r="R94" s="68" t="str">
        <f t="shared" si="47"/>
        <v>1J119J1146C0D</v>
      </c>
      <c r="S94" s="204" t="str">
        <f t="shared" si="48"/>
        <v>AKTUELL</v>
      </c>
      <c r="T94" s="63"/>
      <c r="U94" s="60" t="s">
        <v>304</v>
      </c>
      <c r="V94" s="63"/>
      <c r="W94" s="205">
        <v>0.9</v>
      </c>
      <c r="X94" s="206"/>
      <c r="Y94" s="72" t="s">
        <v>54</v>
      </c>
      <c r="Z94" s="72" t="s">
        <v>102</v>
      </c>
      <c r="AA94" s="72" t="s">
        <v>102</v>
      </c>
      <c r="AB94" s="63"/>
      <c r="AC94" s="207" t="s">
        <v>306</v>
      </c>
      <c r="AD94" s="63"/>
      <c r="AE94" s="63"/>
      <c r="AF94" s="73"/>
      <c r="AG94" s="63"/>
      <c r="AH94" s="63"/>
      <c r="AI94" s="63"/>
      <c r="AJ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</row>
    <row r="95" spans="1:52" s="91" customFormat="1">
      <c r="A95" s="76" t="s">
        <v>51</v>
      </c>
      <c r="B95" s="77" t="s">
        <v>307</v>
      </c>
      <c r="C95" s="78" t="s">
        <v>53</v>
      </c>
      <c r="D95" s="79" t="s">
        <v>102</v>
      </c>
      <c r="E95" s="80" t="s">
        <v>31</v>
      </c>
      <c r="F95" s="81" t="str">
        <f t="shared" si="38"/>
        <v>9J1_970_155</v>
      </c>
      <c r="G95" s="81">
        <f t="shared" si="5"/>
        <v>0</v>
      </c>
      <c r="H95" s="81" t="str">
        <f t="shared" si="45"/>
        <v>1J119J1155</v>
      </c>
      <c r="I95" s="81" t="str">
        <f t="shared" si="46"/>
        <v>00</v>
      </c>
      <c r="J95" s="79" t="s">
        <v>82</v>
      </c>
      <c r="K95" s="80"/>
      <c r="L95" s="82" t="s">
        <v>308</v>
      </c>
      <c r="M95" s="79"/>
      <c r="N95" s="83">
        <v>1933</v>
      </c>
      <c r="O95" s="84">
        <v>2102</v>
      </c>
      <c r="P95" s="80"/>
      <c r="Q95" s="77" t="s">
        <v>309</v>
      </c>
      <c r="R95" s="85" t="str">
        <f t="shared" si="47"/>
        <v>1J119J115500J</v>
      </c>
      <c r="S95" s="86" t="str">
        <f t="shared" si="48"/>
        <v>AKTUELL</v>
      </c>
      <c r="T95" s="80"/>
      <c r="U95" s="77" t="s">
        <v>309</v>
      </c>
      <c r="V95" s="80"/>
      <c r="W95" s="87">
        <v>0.747</v>
      </c>
      <c r="X95" s="88"/>
      <c r="Y95" s="89" t="s">
        <v>54</v>
      </c>
      <c r="Z95" s="89" t="s">
        <v>54</v>
      </c>
      <c r="AA95" s="89" t="s">
        <v>60</v>
      </c>
      <c r="AB95" s="80"/>
      <c r="AC95" s="90"/>
      <c r="AD95" s="80"/>
      <c r="AE95" s="80"/>
      <c r="AF95" s="90"/>
      <c r="AG95" s="80"/>
      <c r="AH95" s="80" t="s">
        <v>310</v>
      </c>
      <c r="AI95" s="80"/>
      <c r="AJ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</row>
    <row r="96" spans="1:52" s="75" customFormat="1" ht="15" customHeight="1">
      <c r="A96" s="59" t="s">
        <v>51</v>
      </c>
      <c r="B96" s="60" t="s">
        <v>307</v>
      </c>
      <c r="C96" s="61" t="s">
        <v>53</v>
      </c>
      <c r="D96" s="62" t="s">
        <v>102</v>
      </c>
      <c r="E96" s="63" t="s">
        <v>31</v>
      </c>
      <c r="F96" s="64" t="str">
        <f>LEFT(Q96,11)</f>
        <v>9J1_970_155</v>
      </c>
      <c r="G96" s="64">
        <f>IF(LEN(Q96)=11,0,MID(Q96,13,2))</f>
        <v>0</v>
      </c>
      <c r="H96" s="64" t="str">
        <f>CONCATENATE(IF(MID(Q96,5,3)="970","1J11"),LEFT(U96,3),RIGHT(F96,3))</f>
        <v>1J119J1155</v>
      </c>
      <c r="I96" s="64" t="str">
        <f>IF(G96=0,"00",IF(LEN(G96)=1,CONCATENATE(G96,0),G96))</f>
        <v>00</v>
      </c>
      <c r="J96" s="65" t="s">
        <v>83</v>
      </c>
      <c r="K96" s="63"/>
      <c r="L96" s="66" t="s">
        <v>308</v>
      </c>
      <c r="M96" s="62">
        <v>7074</v>
      </c>
      <c r="N96" s="203">
        <v>2103</v>
      </c>
      <c r="O96" s="67"/>
      <c r="P96" s="63"/>
      <c r="Q96" s="60" t="s">
        <v>309</v>
      </c>
      <c r="R96" s="68" t="str">
        <f>IF(J96&lt;&gt;"",CONCATENATE(H96,I96,J96),CONCATENATE(H96,I96,K96))</f>
        <v>1J119J115500K</v>
      </c>
      <c r="S96" s="204" t="str">
        <f>IF(N96="-","KEIN LIEFERUMFANG",IF(AND(N96&lt;=S$3,O96=""),"AKTUELL",IF(O96=N96,"KEIN SERIENEINSATZ",IF(N96&gt;S$3,"NOCH NICHT AKTUELL",IF(AND(N96&lt;S$3,O96&lt;S$3),"NICHT AKTUELL",IF(N96&lt;=S$3,"AKTUELL"))))))</f>
        <v>NOCH NICHT AKTUELL</v>
      </c>
      <c r="T96" s="63"/>
      <c r="U96" s="60" t="s">
        <v>309</v>
      </c>
      <c r="V96" s="63"/>
      <c r="W96" s="205">
        <v>0.747</v>
      </c>
      <c r="X96" s="206"/>
      <c r="Y96" s="72" t="s">
        <v>54</v>
      </c>
      <c r="Z96" s="72" t="s">
        <v>54</v>
      </c>
      <c r="AA96" s="72" t="s">
        <v>60</v>
      </c>
      <c r="AB96" s="63"/>
      <c r="AC96" s="73"/>
      <c r="AD96" s="63"/>
      <c r="AE96" s="63"/>
      <c r="AF96" s="73"/>
      <c r="AG96" s="63"/>
      <c r="AH96" s="63" t="s">
        <v>310</v>
      </c>
      <c r="AI96" s="63"/>
      <c r="AJ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</row>
    <row r="97" spans="1:55" s="91" customFormat="1">
      <c r="A97" s="76" t="s">
        <v>51</v>
      </c>
      <c r="B97" s="77" t="s">
        <v>311</v>
      </c>
      <c r="C97" s="78" t="s">
        <v>53</v>
      </c>
      <c r="D97" s="79" t="s">
        <v>54</v>
      </c>
      <c r="E97" s="80"/>
      <c r="F97" s="81" t="str">
        <f t="shared" si="38"/>
        <v>9J1_970_161</v>
      </c>
      <c r="G97" s="81">
        <f>IF(LEN(Q97)=11,0,MID(Q97,13,2))</f>
        <v>0</v>
      </c>
      <c r="H97" s="81" t="str">
        <f t="shared" si="45"/>
        <v>1J119J1161</v>
      </c>
      <c r="I97" s="81" t="str">
        <f t="shared" si="46"/>
        <v>00</v>
      </c>
      <c r="J97" s="79" t="s">
        <v>82</v>
      </c>
      <c r="K97" s="80"/>
      <c r="L97" s="82" t="s">
        <v>312</v>
      </c>
      <c r="M97" s="208">
        <v>7244</v>
      </c>
      <c r="N97" s="83">
        <v>1933</v>
      </c>
      <c r="O97" s="67">
        <v>2114</v>
      </c>
      <c r="P97" s="80"/>
      <c r="Q97" s="77" t="s">
        <v>313</v>
      </c>
      <c r="R97" s="85" t="str">
        <f t="shared" si="47"/>
        <v>1J119J116100J</v>
      </c>
      <c r="S97" s="209" t="str">
        <f t="shared" si="48"/>
        <v>AKTUELL</v>
      </c>
      <c r="T97" s="80"/>
      <c r="U97" s="77" t="s">
        <v>313</v>
      </c>
      <c r="V97" s="80"/>
      <c r="W97" s="87">
        <v>0.56610000000000005</v>
      </c>
      <c r="X97" s="210"/>
      <c r="Y97" s="89" t="s">
        <v>60</v>
      </c>
      <c r="Z97" s="89" t="s">
        <v>54</v>
      </c>
      <c r="AA97" s="89" t="s">
        <v>54</v>
      </c>
      <c r="AB97" s="80"/>
      <c r="AC97" s="90"/>
      <c r="AD97" s="80"/>
      <c r="AE97" s="80"/>
      <c r="AF97" s="90"/>
      <c r="AG97" s="80"/>
      <c r="AH97" s="80"/>
      <c r="AI97" s="80"/>
      <c r="AJ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</row>
    <row r="98" spans="1:55" s="91" customFormat="1">
      <c r="A98" s="76" t="s">
        <v>51</v>
      </c>
      <c r="B98" s="77" t="s">
        <v>311</v>
      </c>
      <c r="C98" s="78" t="s">
        <v>53</v>
      </c>
      <c r="D98" s="79" t="s">
        <v>54</v>
      </c>
      <c r="E98" s="80" t="s">
        <v>314</v>
      </c>
      <c r="F98" s="81" t="str">
        <f t="shared" si="38"/>
        <v>9J1_970_161</v>
      </c>
      <c r="G98" s="81" t="s">
        <v>111</v>
      </c>
      <c r="H98" s="81" t="str">
        <f t="shared" si="45"/>
        <v>1J119J1161</v>
      </c>
      <c r="I98" s="81" t="str">
        <f t="shared" si="46"/>
        <v>A0</v>
      </c>
      <c r="J98" s="79" t="s">
        <v>83</v>
      </c>
      <c r="K98" s="80"/>
      <c r="L98" s="82" t="s">
        <v>315</v>
      </c>
      <c r="M98" s="208"/>
      <c r="N98" s="83">
        <v>1933</v>
      </c>
      <c r="O98" s="84">
        <v>2102</v>
      </c>
      <c r="P98" s="80"/>
      <c r="Q98" s="77" t="s">
        <v>316</v>
      </c>
      <c r="R98" s="85" t="str">
        <f t="shared" si="47"/>
        <v>1J119J1161A0K</v>
      </c>
      <c r="S98" s="209" t="str">
        <f t="shared" si="48"/>
        <v>AKTUELL</v>
      </c>
      <c r="T98" s="80"/>
      <c r="U98" s="77" t="s">
        <v>316</v>
      </c>
      <c r="V98" s="80"/>
      <c r="W98" s="87">
        <v>0.33390000000000003</v>
      </c>
      <c r="X98" s="210"/>
      <c r="Y98" s="89" t="s">
        <v>54</v>
      </c>
      <c r="Z98" s="89" t="s">
        <v>54</v>
      </c>
      <c r="AA98" s="89" t="s">
        <v>54</v>
      </c>
      <c r="AB98" s="80"/>
      <c r="AC98" s="90"/>
      <c r="AD98" s="80" t="s">
        <v>317</v>
      </c>
      <c r="AE98" s="80"/>
      <c r="AF98" s="90"/>
      <c r="AG98" s="80"/>
      <c r="AH98" s="80"/>
      <c r="AI98" s="80" t="s">
        <v>318</v>
      </c>
      <c r="AJ98" s="90" t="s">
        <v>319</v>
      </c>
      <c r="AM98" s="9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</row>
    <row r="99" spans="1:55" s="75" customFormat="1" ht="15" customHeight="1">
      <c r="A99" s="59" t="s">
        <v>51</v>
      </c>
      <c r="B99" s="60" t="s">
        <v>311</v>
      </c>
      <c r="C99" s="61" t="s">
        <v>53</v>
      </c>
      <c r="D99" s="62" t="s">
        <v>54</v>
      </c>
      <c r="E99" s="74" t="s">
        <v>733</v>
      </c>
      <c r="F99" s="64" t="str">
        <f>LEFT(Q99,11)</f>
        <v>9J1_970_161</v>
      </c>
      <c r="G99" s="64" t="s">
        <v>111</v>
      </c>
      <c r="H99" s="64" t="str">
        <f>CONCATENATE(IF(MID(Q99,5,3)="970","1J11"),LEFT(U99,3),RIGHT(F99,3))</f>
        <v>1J119J1161</v>
      </c>
      <c r="I99" s="64" t="str">
        <f>IF(G99=0,"00",IF(LEN(G99)=1,CONCATENATE(G99,0),G99))</f>
        <v>A0</v>
      </c>
      <c r="J99" s="65" t="s">
        <v>224</v>
      </c>
      <c r="K99" s="63"/>
      <c r="L99" s="66" t="s">
        <v>315</v>
      </c>
      <c r="M99" s="211" t="s">
        <v>770</v>
      </c>
      <c r="N99" s="203">
        <v>2103</v>
      </c>
      <c r="O99" s="67">
        <v>2114</v>
      </c>
      <c r="P99" s="63"/>
      <c r="Q99" s="60" t="s">
        <v>316</v>
      </c>
      <c r="R99" s="237" t="str">
        <f>IF(J99&lt;&gt;"",CONCATENATE(H99,I99,J99),CONCATENATE(H99,I99,K99))</f>
        <v>1J119J1161A0L</v>
      </c>
      <c r="S99" s="69" t="str">
        <f>IF(N99="-","KEIN LIEFERUMFANG",IF(AND(N99&lt;=S$3,O99=""),"AKTUELL",IF(O99=N99,"KEIN SERIENEINSATZ",IF(N99&gt;S$3,"NOCH NICHT AKTUELL",IF(AND(N99&lt;S$3,O99&lt;S$3),"NICHT AKTUELL",IF(N99&lt;=S$3,"AKTUELL"))))))</f>
        <v>NOCH NICHT AKTUELL</v>
      </c>
      <c r="T99" s="63"/>
      <c r="U99" s="60" t="s">
        <v>316</v>
      </c>
      <c r="V99" s="63"/>
      <c r="W99" s="205">
        <v>0.33390000000000003</v>
      </c>
      <c r="X99" s="71"/>
      <c r="Y99" s="72" t="s">
        <v>54</v>
      </c>
      <c r="Z99" s="72" t="s">
        <v>54</v>
      </c>
      <c r="AA99" s="72" t="s">
        <v>54</v>
      </c>
      <c r="AB99" s="63"/>
      <c r="AC99" s="73"/>
      <c r="AD99" s="63" t="s">
        <v>317</v>
      </c>
      <c r="AE99" s="63"/>
      <c r="AF99" s="73"/>
      <c r="AG99" s="63"/>
      <c r="AH99" s="63"/>
      <c r="AI99" s="74"/>
      <c r="AJ99" s="207" t="s">
        <v>734</v>
      </c>
      <c r="AM99" s="73"/>
      <c r="AN99" s="7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</row>
    <row r="100" spans="1:55" s="91" customFormat="1">
      <c r="A100" s="76" t="s">
        <v>51</v>
      </c>
      <c r="B100" s="77" t="s">
        <v>311</v>
      </c>
      <c r="C100" s="78" t="s">
        <v>53</v>
      </c>
      <c r="D100" s="79" t="s">
        <v>54</v>
      </c>
      <c r="E100" s="80"/>
      <c r="F100" s="81" t="str">
        <f t="shared" si="38"/>
        <v>9J1_970_161</v>
      </c>
      <c r="G100" s="81" t="s">
        <v>180</v>
      </c>
      <c r="H100" s="81" t="str">
        <f t="shared" si="45"/>
        <v>1J119J1161</v>
      </c>
      <c r="I100" s="81" t="str">
        <f t="shared" si="46"/>
        <v>B0</v>
      </c>
      <c r="J100" s="79" t="s">
        <v>111</v>
      </c>
      <c r="K100" s="80"/>
      <c r="L100" s="82" t="s">
        <v>320</v>
      </c>
      <c r="M100" s="208">
        <v>7244</v>
      </c>
      <c r="N100" s="79">
        <v>1944</v>
      </c>
      <c r="O100" s="67">
        <v>2114</v>
      </c>
      <c r="P100" s="80"/>
      <c r="Q100" s="77" t="s">
        <v>321</v>
      </c>
      <c r="R100" s="85" t="str">
        <f t="shared" si="47"/>
        <v>1J119J1161B0A</v>
      </c>
      <c r="S100" s="209" t="str">
        <f t="shared" si="48"/>
        <v>AKTUELL</v>
      </c>
      <c r="T100" s="80"/>
      <c r="U100" s="77" t="s">
        <v>321</v>
      </c>
      <c r="V100" s="80"/>
      <c r="W100" s="87">
        <v>0.33390000000000003</v>
      </c>
      <c r="X100" s="210"/>
      <c r="Y100" s="89" t="s">
        <v>60</v>
      </c>
      <c r="Z100" s="89" t="s">
        <v>54</v>
      </c>
      <c r="AA100" s="89" t="s">
        <v>54</v>
      </c>
      <c r="AB100" s="80"/>
      <c r="AC100" s="90"/>
      <c r="AD100" s="80"/>
      <c r="AE100" s="80"/>
      <c r="AF100" s="90"/>
      <c r="AG100" s="80"/>
      <c r="AH100" s="80"/>
      <c r="AI100" s="80"/>
      <c r="AJ100" s="90"/>
      <c r="AL100" s="9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</row>
    <row r="101" spans="1:55" s="91" customFormat="1">
      <c r="A101" s="76" t="s">
        <v>51</v>
      </c>
      <c r="B101" s="77" t="s">
        <v>311</v>
      </c>
      <c r="C101" s="78" t="s">
        <v>53</v>
      </c>
      <c r="D101" s="79" t="s">
        <v>54</v>
      </c>
      <c r="E101" s="80"/>
      <c r="F101" s="81" t="str">
        <f t="shared" si="38"/>
        <v>9J1_970_161</v>
      </c>
      <c r="G101" s="81" t="s">
        <v>92</v>
      </c>
      <c r="H101" s="81" t="str">
        <f t="shared" si="45"/>
        <v>1J119J1161</v>
      </c>
      <c r="I101" s="81" t="str">
        <f t="shared" si="46"/>
        <v>C0</v>
      </c>
      <c r="J101" s="79" t="s">
        <v>111</v>
      </c>
      <c r="K101" s="80"/>
      <c r="L101" s="82" t="s">
        <v>312</v>
      </c>
      <c r="M101" s="208">
        <v>7266</v>
      </c>
      <c r="N101" s="79">
        <v>2005</v>
      </c>
      <c r="O101" s="67">
        <v>2114</v>
      </c>
      <c r="P101" s="80"/>
      <c r="Q101" s="77" t="s">
        <v>322</v>
      </c>
      <c r="R101" s="85" t="str">
        <f t="shared" si="47"/>
        <v>1J119J1161C0A</v>
      </c>
      <c r="S101" s="209" t="str">
        <f t="shared" si="48"/>
        <v>AKTUELL</v>
      </c>
      <c r="T101" s="80"/>
      <c r="U101" s="77" t="s">
        <v>322</v>
      </c>
      <c r="V101" s="80"/>
      <c r="W101" s="87">
        <v>0.33390000000000003</v>
      </c>
      <c r="X101" s="210"/>
      <c r="Y101" s="89" t="s">
        <v>60</v>
      </c>
      <c r="Z101" s="89" t="s">
        <v>54</v>
      </c>
      <c r="AA101" s="89" t="s">
        <v>54</v>
      </c>
      <c r="AB101" s="80"/>
      <c r="AC101" s="90"/>
      <c r="AD101" s="80"/>
      <c r="AE101" s="80"/>
      <c r="AF101" s="90"/>
      <c r="AG101" s="80"/>
      <c r="AH101" s="80"/>
      <c r="AI101" s="80"/>
      <c r="AJ101" s="90"/>
      <c r="AL101" s="9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</row>
    <row r="102" spans="1:55" s="91" customFormat="1">
      <c r="A102" s="76" t="s">
        <v>51</v>
      </c>
      <c r="B102" s="77" t="s">
        <v>311</v>
      </c>
      <c r="C102" s="78" t="s">
        <v>53</v>
      </c>
      <c r="D102" s="79" t="s">
        <v>54</v>
      </c>
      <c r="E102" s="80"/>
      <c r="F102" s="81" t="str">
        <f t="shared" ref="F102" si="49">LEFT(Q102,11)</f>
        <v>9J1_970_161</v>
      </c>
      <c r="G102" s="81" t="s">
        <v>92</v>
      </c>
      <c r="H102" s="81" t="str">
        <f t="shared" ref="H102" si="50">CONCATENATE(IF(MID(Q102,5,3)="970","1J11"),LEFT(U102,3),RIGHT(F102,3))</f>
        <v>1J119J1161</v>
      </c>
      <c r="I102" s="81" t="str">
        <f t="shared" ref="I102" si="51">IF(G102=0,"00",IF(LEN(G102)=1,CONCATENATE(G102,0),G102))</f>
        <v>C0</v>
      </c>
      <c r="J102" s="246" t="s">
        <v>180</v>
      </c>
      <c r="K102" s="80"/>
      <c r="L102" s="82" t="s">
        <v>312</v>
      </c>
      <c r="M102" s="208">
        <v>7266</v>
      </c>
      <c r="N102" s="62">
        <v>2115</v>
      </c>
      <c r="O102" s="84"/>
      <c r="P102" s="80"/>
      <c r="Q102" s="77" t="s">
        <v>322</v>
      </c>
      <c r="R102" s="85" t="str">
        <f t="shared" ref="R102" si="52">IF(J102&lt;&gt;"",CONCATENATE(H102,I102,J102),CONCATENATE(H102,I102,K102))</f>
        <v>1J119J1161C0B</v>
      </c>
      <c r="S102" s="209" t="str">
        <f t="shared" ref="S102" si="53">IF(N102="-","KEIN LIEFERUMFANG",IF(AND(N102&lt;=S$3,O102=""),"AKTUELL",IF(O102=N102,"KEIN SERIENEINSATZ",IF(N102&gt;S$3,"NOCH NICHT AKTUELL",IF(AND(N102&lt;S$3,O102&lt;S$3),"NICHT AKTUELL",IF(N102&lt;=S$3,"AKTUELL"))))))</f>
        <v>NOCH NICHT AKTUELL</v>
      </c>
      <c r="T102" s="80"/>
      <c r="U102" s="77" t="s">
        <v>322</v>
      </c>
      <c r="V102" s="80"/>
      <c r="W102" s="87">
        <v>0.33390000000000003</v>
      </c>
      <c r="X102" s="210"/>
      <c r="Y102" s="89" t="s">
        <v>60</v>
      </c>
      <c r="Z102" s="89" t="s">
        <v>54</v>
      </c>
      <c r="AA102" s="89" t="s">
        <v>54</v>
      </c>
      <c r="AB102" s="80"/>
      <c r="AC102" s="90"/>
      <c r="AD102" s="80"/>
      <c r="AE102" s="80"/>
      <c r="AF102" s="90"/>
      <c r="AG102" s="80"/>
      <c r="AH102" s="80"/>
      <c r="AI102" s="80"/>
      <c r="AJ102" s="90"/>
      <c r="AL102" s="9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</row>
    <row r="103" spans="1:55" s="91" customFormat="1">
      <c r="A103" s="76" t="s">
        <v>51</v>
      </c>
      <c r="B103" s="77" t="s">
        <v>311</v>
      </c>
      <c r="C103" s="78" t="s">
        <v>53</v>
      </c>
      <c r="D103" s="79" t="s">
        <v>54</v>
      </c>
      <c r="E103" s="80" t="s">
        <v>314</v>
      </c>
      <c r="F103" s="81" t="str">
        <f t="shared" si="38"/>
        <v>9J1_970_161</v>
      </c>
      <c r="G103" s="81" t="s">
        <v>56</v>
      </c>
      <c r="H103" s="81" t="str">
        <f t="shared" si="45"/>
        <v>1J119J1161</v>
      </c>
      <c r="I103" s="81" t="str">
        <f t="shared" si="46"/>
        <v>D0</v>
      </c>
      <c r="J103" s="79" t="s">
        <v>111</v>
      </c>
      <c r="K103" s="80"/>
      <c r="L103" s="82" t="s">
        <v>315</v>
      </c>
      <c r="M103" s="208"/>
      <c r="N103" s="79">
        <v>2005</v>
      </c>
      <c r="O103" s="84">
        <v>2102</v>
      </c>
      <c r="P103" s="80"/>
      <c r="Q103" s="77" t="s">
        <v>323</v>
      </c>
      <c r="R103" s="85" t="str">
        <f t="shared" si="47"/>
        <v>1J119J1161D0A</v>
      </c>
      <c r="S103" s="209" t="str">
        <f t="shared" si="48"/>
        <v>AKTUELL</v>
      </c>
      <c r="T103" s="80"/>
      <c r="U103" s="77" t="s">
        <v>323</v>
      </c>
      <c r="V103" s="80"/>
      <c r="W103" s="87">
        <v>0.33390000000000003</v>
      </c>
      <c r="X103" s="210"/>
      <c r="Y103" s="89" t="s">
        <v>54</v>
      </c>
      <c r="Z103" s="89" t="s">
        <v>54</v>
      </c>
      <c r="AA103" s="89" t="s">
        <v>54</v>
      </c>
      <c r="AB103" s="80"/>
      <c r="AC103" s="90"/>
      <c r="AD103" s="80" t="s">
        <v>317</v>
      </c>
      <c r="AE103" s="80"/>
      <c r="AF103" s="90"/>
      <c r="AG103" s="80"/>
      <c r="AH103" s="80"/>
      <c r="AI103" s="80" t="s">
        <v>318</v>
      </c>
      <c r="AJ103" s="90" t="s">
        <v>319</v>
      </c>
      <c r="AL103" s="9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</row>
    <row r="104" spans="1:55" s="75" customFormat="1" ht="15" customHeight="1">
      <c r="A104" s="59" t="s">
        <v>51</v>
      </c>
      <c r="B104" s="60" t="s">
        <v>311</v>
      </c>
      <c r="C104" s="61" t="s">
        <v>53</v>
      </c>
      <c r="D104" s="62" t="s">
        <v>54</v>
      </c>
      <c r="E104" s="74" t="s">
        <v>733</v>
      </c>
      <c r="F104" s="64" t="str">
        <f>LEFT(Q104,11)</f>
        <v>9J1_970_161</v>
      </c>
      <c r="G104" s="64" t="s">
        <v>56</v>
      </c>
      <c r="H104" s="64" t="str">
        <f>CONCATENATE(IF(MID(Q104,5,3)="970","1J11"),LEFT(U104,3),RIGHT(F104,3))</f>
        <v>1J119J1161</v>
      </c>
      <c r="I104" s="64" t="str">
        <f>IF(G104=0,"00",IF(LEN(G104)=1,CONCATENATE(G104,0),G104))</f>
        <v>D0</v>
      </c>
      <c r="J104" s="65" t="s">
        <v>180</v>
      </c>
      <c r="K104" s="63"/>
      <c r="L104" s="66" t="s">
        <v>315</v>
      </c>
      <c r="M104" s="211" t="s">
        <v>822</v>
      </c>
      <c r="N104" s="203">
        <v>2103</v>
      </c>
      <c r="O104" s="67">
        <v>2114</v>
      </c>
      <c r="P104" s="63"/>
      <c r="Q104" s="60" t="s">
        <v>323</v>
      </c>
      <c r="R104" s="237" t="str">
        <f>IF(J104&lt;&gt;"",CONCATENATE(H104,I104,J104),CONCATENATE(H104,I104,K104))</f>
        <v>1J119J1161D0B</v>
      </c>
      <c r="S104" s="69" t="str">
        <f>IF(N104="-","KEIN LIEFERUMFANG",IF(AND(N104&lt;=S$3,O104=""),"AKTUELL",IF(O104=N104,"KEIN SERIENEINSATZ",IF(N104&gt;S$3,"NOCH NICHT AKTUELL",IF(AND(N104&lt;S$3,O104&lt;S$3),"NICHT AKTUELL",IF(N104&lt;=S$3,"AKTUELL"))))))</f>
        <v>NOCH NICHT AKTUELL</v>
      </c>
      <c r="T104" s="63"/>
      <c r="U104" s="60" t="s">
        <v>323</v>
      </c>
      <c r="V104" s="63"/>
      <c r="W104" s="205">
        <v>0.33390000000000003</v>
      </c>
      <c r="X104" s="71"/>
      <c r="Y104" s="72" t="s">
        <v>54</v>
      </c>
      <c r="Z104" s="72" t="s">
        <v>54</v>
      </c>
      <c r="AA104" s="72" t="s">
        <v>54</v>
      </c>
      <c r="AB104" s="63"/>
      <c r="AC104" s="73"/>
      <c r="AD104" s="63" t="s">
        <v>317</v>
      </c>
      <c r="AE104" s="63"/>
      <c r="AF104" s="73"/>
      <c r="AG104" s="63"/>
      <c r="AH104" s="63"/>
      <c r="AI104" s="74"/>
      <c r="AJ104" s="207" t="s">
        <v>734</v>
      </c>
      <c r="AL104" s="7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</row>
    <row r="105" spans="1:55" s="75" customFormat="1" ht="15" customHeight="1">
      <c r="A105" s="59" t="s">
        <v>51</v>
      </c>
      <c r="B105" s="60" t="s">
        <v>311</v>
      </c>
      <c r="C105" s="61" t="s">
        <v>53</v>
      </c>
      <c r="D105" s="62" t="s">
        <v>54</v>
      </c>
      <c r="E105" s="74" t="s">
        <v>733</v>
      </c>
      <c r="F105" s="64" t="str">
        <f>LEFT(Q105,11)</f>
        <v>9J1_970_161</v>
      </c>
      <c r="G105" s="64" t="s">
        <v>56</v>
      </c>
      <c r="H105" s="64" t="str">
        <f>CONCATENATE(IF(MID(Q105,5,3)="970","1J11"),LEFT(U105,3),RIGHT(F105,3))</f>
        <v>1J119J1161</v>
      </c>
      <c r="I105" s="64" t="str">
        <f>IF(G105=0,"00",IF(LEN(G105)=1,CONCATENATE(G105,0),G105))</f>
        <v>D0</v>
      </c>
      <c r="J105" s="65" t="s">
        <v>92</v>
      </c>
      <c r="K105" s="63"/>
      <c r="L105" s="66" t="s">
        <v>315</v>
      </c>
      <c r="M105" s="211">
        <v>7266</v>
      </c>
      <c r="N105" s="62">
        <v>2115</v>
      </c>
      <c r="O105" s="67"/>
      <c r="P105" s="63"/>
      <c r="Q105" s="60" t="s">
        <v>323</v>
      </c>
      <c r="R105" s="237" t="str">
        <f>IF(J105&lt;&gt;"",CONCATENATE(H105,I105,J105),CONCATENATE(H105,I105,K105))</f>
        <v>1J119J1161D0C</v>
      </c>
      <c r="S105" s="69" t="str">
        <f>IF(N105="-","KEIN LIEFERUMFANG",IF(AND(N105&lt;=S$3,O105=""),"AKTUELL",IF(O105=N105,"KEIN SERIENEINSATZ",IF(N105&gt;S$3,"NOCH NICHT AKTUELL",IF(AND(N105&lt;S$3,O105&lt;S$3),"NICHT AKTUELL",IF(N105&lt;=S$3,"AKTUELL"))))))</f>
        <v>NOCH NICHT AKTUELL</v>
      </c>
      <c r="T105" s="63"/>
      <c r="U105" s="60" t="s">
        <v>323</v>
      </c>
      <c r="V105" s="63"/>
      <c r="W105" s="205">
        <v>0.33390000000000003</v>
      </c>
      <c r="X105" s="71"/>
      <c r="Y105" s="72" t="s">
        <v>54</v>
      </c>
      <c r="Z105" s="72" t="s">
        <v>54</v>
      </c>
      <c r="AA105" s="72" t="s">
        <v>54</v>
      </c>
      <c r="AB105" s="63"/>
      <c r="AC105" s="73"/>
      <c r="AD105" s="63" t="s">
        <v>317</v>
      </c>
      <c r="AE105" s="63"/>
      <c r="AF105" s="73"/>
      <c r="AG105" s="63"/>
      <c r="AH105" s="63"/>
      <c r="AI105" s="74"/>
      <c r="AJ105" s="207" t="s">
        <v>734</v>
      </c>
      <c r="AL105" s="7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</row>
    <row r="106" spans="1:55" s="75" customFormat="1">
      <c r="A106" s="59" t="s">
        <v>51</v>
      </c>
      <c r="B106" s="60" t="s">
        <v>311</v>
      </c>
      <c r="C106" s="61" t="s">
        <v>53</v>
      </c>
      <c r="D106" s="62" t="s">
        <v>54</v>
      </c>
      <c r="E106" s="63"/>
      <c r="F106" s="64" t="str">
        <f t="shared" si="38"/>
        <v>9J1_970_161</v>
      </c>
      <c r="G106" s="64" t="s">
        <v>91</v>
      </c>
      <c r="H106" s="64" t="str">
        <f t="shared" si="45"/>
        <v>1J119J1161</v>
      </c>
      <c r="I106" s="64" t="str">
        <f t="shared" si="46"/>
        <v>E0</v>
      </c>
      <c r="J106" s="62" t="s">
        <v>111</v>
      </c>
      <c r="K106" s="63"/>
      <c r="L106" s="92" t="s">
        <v>324</v>
      </c>
      <c r="M106" s="211">
        <v>7025.7266</v>
      </c>
      <c r="N106" s="62">
        <v>2005</v>
      </c>
      <c r="O106" s="67">
        <v>2114</v>
      </c>
      <c r="P106" s="63"/>
      <c r="Q106" s="60" t="s">
        <v>325</v>
      </c>
      <c r="R106" s="68" t="str">
        <f t="shared" si="47"/>
        <v>1J119J1161E0A</v>
      </c>
      <c r="S106" s="69" t="str">
        <f t="shared" si="48"/>
        <v>AKTUELL</v>
      </c>
      <c r="T106" s="63"/>
      <c r="U106" s="60" t="s">
        <v>325</v>
      </c>
      <c r="V106" s="63"/>
      <c r="W106" s="105">
        <v>0.33390000000000003</v>
      </c>
      <c r="X106" s="71"/>
      <c r="Y106" s="100" t="s">
        <v>60</v>
      </c>
      <c r="Z106" s="100" t="s">
        <v>54</v>
      </c>
      <c r="AA106" s="100" t="s">
        <v>54</v>
      </c>
      <c r="AB106" s="63"/>
      <c r="AC106" s="73"/>
      <c r="AD106" s="63"/>
      <c r="AE106" s="63"/>
      <c r="AF106" s="73"/>
      <c r="AG106" s="63"/>
      <c r="AH106" s="63"/>
      <c r="AI106" s="63"/>
      <c r="AJ106" s="73"/>
      <c r="AL106" s="7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</row>
    <row r="107" spans="1:55" s="75" customFormat="1">
      <c r="A107" s="59" t="s">
        <v>51</v>
      </c>
      <c r="B107" s="60" t="s">
        <v>311</v>
      </c>
      <c r="C107" s="61" t="s">
        <v>53</v>
      </c>
      <c r="D107" s="62" t="s">
        <v>54</v>
      </c>
      <c r="E107" s="63"/>
      <c r="F107" s="64" t="str">
        <f t="shared" ref="F107" si="54">LEFT(Q107,11)</f>
        <v>9J1_970_161</v>
      </c>
      <c r="G107" s="64" t="s">
        <v>91</v>
      </c>
      <c r="H107" s="64" t="str">
        <f t="shared" ref="H107" si="55">CONCATENATE(IF(MID(Q107,5,3)="970","1J11"),LEFT(U107,3),RIGHT(F107,3))</f>
        <v>1J119J1161</v>
      </c>
      <c r="I107" s="64" t="str">
        <f t="shared" ref="I107" si="56">IF(G107=0,"00",IF(LEN(G107)=1,CONCATENATE(G107,0),G107))</f>
        <v>E0</v>
      </c>
      <c r="J107" s="65" t="s">
        <v>180</v>
      </c>
      <c r="K107" s="63"/>
      <c r="L107" s="92" t="s">
        <v>324</v>
      </c>
      <c r="M107" s="211">
        <v>7266</v>
      </c>
      <c r="N107" s="62">
        <v>2115</v>
      </c>
      <c r="O107" s="67"/>
      <c r="P107" s="63"/>
      <c r="Q107" s="60" t="s">
        <v>325</v>
      </c>
      <c r="R107" s="68" t="str">
        <f t="shared" ref="R107" si="57">IF(J107&lt;&gt;"",CONCATENATE(H107,I107,J107),CONCATENATE(H107,I107,K107))</f>
        <v>1J119J1161E0B</v>
      </c>
      <c r="S107" s="69" t="str">
        <f t="shared" ref="S107" si="58">IF(N107="-","KEIN LIEFERUMFANG",IF(AND(N107&lt;=S$3,O107=""),"AKTUELL",IF(O107=N107,"KEIN SERIENEINSATZ",IF(N107&gt;S$3,"NOCH NICHT AKTUELL",IF(AND(N107&lt;S$3,O107&lt;S$3),"NICHT AKTUELL",IF(N107&lt;=S$3,"AKTUELL"))))))</f>
        <v>NOCH NICHT AKTUELL</v>
      </c>
      <c r="T107" s="63"/>
      <c r="U107" s="60" t="s">
        <v>325</v>
      </c>
      <c r="V107" s="63"/>
      <c r="W107" s="105">
        <v>0.33390000000000003</v>
      </c>
      <c r="X107" s="71"/>
      <c r="Y107" s="100" t="s">
        <v>60</v>
      </c>
      <c r="Z107" s="100" t="s">
        <v>54</v>
      </c>
      <c r="AA107" s="100" t="s">
        <v>54</v>
      </c>
      <c r="AB107" s="63"/>
      <c r="AC107" s="73"/>
      <c r="AD107" s="63"/>
      <c r="AE107" s="63"/>
      <c r="AF107" s="73"/>
      <c r="AG107" s="63"/>
      <c r="AH107" s="63"/>
      <c r="AI107" s="63"/>
      <c r="AJ107" s="73"/>
      <c r="AL107" s="7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</row>
    <row r="108" spans="1:55" s="91" customFormat="1">
      <c r="A108" s="76" t="s">
        <v>51</v>
      </c>
      <c r="B108" s="77" t="s">
        <v>326</v>
      </c>
      <c r="C108" s="78" t="s">
        <v>53</v>
      </c>
      <c r="D108" s="79" t="s">
        <v>102</v>
      </c>
      <c r="E108" s="80" t="s">
        <v>327</v>
      </c>
      <c r="F108" s="81" t="str">
        <f t="shared" si="38"/>
        <v>9J1_970_181</v>
      </c>
      <c r="G108" s="81">
        <f>IF(LEN(Q108)=11,0,MID(Q108,13,2))</f>
        <v>0</v>
      </c>
      <c r="H108" s="81" t="str">
        <f t="shared" si="45"/>
        <v>1J119J1181</v>
      </c>
      <c r="I108" s="81" t="str">
        <f t="shared" si="46"/>
        <v>00</v>
      </c>
      <c r="J108" s="79" t="s">
        <v>224</v>
      </c>
      <c r="K108" s="80"/>
      <c r="L108" s="82" t="s">
        <v>328</v>
      </c>
      <c r="M108" s="79"/>
      <c r="N108" s="83">
        <v>1933</v>
      </c>
      <c r="O108" s="84">
        <v>2102</v>
      </c>
      <c r="P108" s="80"/>
      <c r="Q108" s="77" t="s">
        <v>329</v>
      </c>
      <c r="R108" s="85" t="str">
        <f t="shared" si="47"/>
        <v>1J119J118100L</v>
      </c>
      <c r="S108" s="86" t="str">
        <f t="shared" si="48"/>
        <v>AKTUELL</v>
      </c>
      <c r="T108" s="80"/>
      <c r="U108" s="77" t="s">
        <v>329</v>
      </c>
      <c r="V108" s="80"/>
      <c r="W108" s="87">
        <v>0.23220000000000002</v>
      </c>
      <c r="X108" s="88"/>
      <c r="Y108" s="89" t="s">
        <v>54</v>
      </c>
      <c r="Z108" s="89" t="s">
        <v>60</v>
      </c>
      <c r="AA108" s="89" t="s">
        <v>60</v>
      </c>
      <c r="AB108" s="80"/>
      <c r="AC108" s="90"/>
      <c r="AD108" s="80"/>
      <c r="AE108" s="80"/>
      <c r="AF108" s="90" t="s">
        <v>330</v>
      </c>
      <c r="AG108" s="80"/>
      <c r="AH108" s="80"/>
      <c r="AI108" s="80"/>
      <c r="AJ108" s="80"/>
      <c r="AK108" s="80" t="s">
        <v>331</v>
      </c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</row>
    <row r="109" spans="1:55" s="75" customFormat="1" ht="15" customHeight="1">
      <c r="A109" s="59" t="s">
        <v>51</v>
      </c>
      <c r="B109" s="60" t="s">
        <v>326</v>
      </c>
      <c r="C109" s="61" t="s">
        <v>53</v>
      </c>
      <c r="D109" s="62" t="s">
        <v>102</v>
      </c>
      <c r="E109" s="74" t="s">
        <v>735</v>
      </c>
      <c r="F109" s="64" t="str">
        <f>LEFT(Q109,11)</f>
        <v>9J1_970_181</v>
      </c>
      <c r="G109" s="64">
        <f>IF(LEN(Q109)=11,0,MID(Q109,13,2))</f>
        <v>0</v>
      </c>
      <c r="H109" s="64" t="str">
        <f>CONCATENATE(IF(MID(Q109,5,3)="970","1J11"),LEFT(U109,3),RIGHT(F109,3))</f>
        <v>1J119J1181</v>
      </c>
      <c r="I109" s="64" t="str">
        <f>IF(G109=0,"00",IF(LEN(G109)=1,CONCATENATE(G109,0),G109))</f>
        <v>00</v>
      </c>
      <c r="J109" s="65" t="s">
        <v>89</v>
      </c>
      <c r="K109" s="63"/>
      <c r="L109" s="66" t="s">
        <v>328</v>
      </c>
      <c r="M109" s="62" t="s">
        <v>731</v>
      </c>
      <c r="N109" s="203">
        <v>2103</v>
      </c>
      <c r="O109" s="67"/>
      <c r="P109" s="63"/>
      <c r="Q109" s="60" t="s">
        <v>329</v>
      </c>
      <c r="R109" s="237" t="str">
        <f>IF(J109&lt;&gt;"",CONCATENATE(H109,I109,J109),CONCATENATE(H109,I109,K109))</f>
        <v>1J119J118100M</v>
      </c>
      <c r="S109" s="204" t="str">
        <f>IF(N109="-","KEIN LIEFERUMFANG",IF(AND(N109&lt;=S$3,O109=""),"AKTUELL",IF(O109=N109,"KEIN SERIENEINSATZ",IF(N109&gt;S$3,"NOCH NICHT AKTUELL",IF(AND(N109&lt;S$3,O109&lt;S$3),"NICHT AKTUELL",IF(N109&lt;=S$3,"AKTUELL"))))))</f>
        <v>NOCH NICHT AKTUELL</v>
      </c>
      <c r="T109" s="63"/>
      <c r="U109" s="60" t="s">
        <v>329</v>
      </c>
      <c r="V109" s="63"/>
      <c r="W109" s="205">
        <v>0.23220000000000002</v>
      </c>
      <c r="X109" s="206"/>
      <c r="Y109" s="72" t="s">
        <v>54</v>
      </c>
      <c r="Z109" s="72" t="s">
        <v>60</v>
      </c>
      <c r="AA109" s="72" t="s">
        <v>60</v>
      </c>
      <c r="AB109" s="63"/>
      <c r="AC109" s="73"/>
      <c r="AD109" s="63"/>
      <c r="AE109" s="63"/>
      <c r="AF109" s="207"/>
      <c r="AG109" s="63"/>
      <c r="AH109" s="63"/>
      <c r="AI109" s="63"/>
      <c r="AJ109" s="63"/>
      <c r="AK109" s="63" t="s">
        <v>331</v>
      </c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C109" s="74" t="s">
        <v>736</v>
      </c>
    </row>
    <row r="110" spans="1:55" s="91" customFormat="1">
      <c r="A110" s="76" t="s">
        <v>51</v>
      </c>
      <c r="B110" s="77" t="s">
        <v>332</v>
      </c>
      <c r="C110" s="78" t="s">
        <v>53</v>
      </c>
      <c r="D110" s="79" t="s">
        <v>54</v>
      </c>
      <c r="E110" s="80" t="s">
        <v>46</v>
      </c>
      <c r="F110" s="81" t="str">
        <f t="shared" si="38"/>
        <v>9J1_970_182</v>
      </c>
      <c r="G110" s="81" t="s">
        <v>92</v>
      </c>
      <c r="H110" s="81" t="str">
        <f t="shared" si="45"/>
        <v>1J119J1182</v>
      </c>
      <c r="I110" s="81" t="str">
        <f t="shared" si="46"/>
        <v>C0</v>
      </c>
      <c r="J110" s="79" t="s">
        <v>196</v>
      </c>
      <c r="K110" s="80"/>
      <c r="L110" s="82" t="s">
        <v>121</v>
      </c>
      <c r="M110" s="79">
        <v>7244</v>
      </c>
      <c r="N110" s="83">
        <v>2013</v>
      </c>
      <c r="O110" s="67">
        <v>2114</v>
      </c>
      <c r="P110" s="80"/>
      <c r="Q110" s="77" t="s">
        <v>333</v>
      </c>
      <c r="R110" s="85" t="str">
        <f t="shared" si="47"/>
        <v>1J119J1182C0F</v>
      </c>
      <c r="S110" s="86" t="str">
        <f t="shared" si="48"/>
        <v>AKTUELL</v>
      </c>
      <c r="T110" s="80"/>
      <c r="U110" s="77" t="s">
        <v>333</v>
      </c>
      <c r="V110" s="80"/>
      <c r="W110" s="87">
        <v>0.55800000000000005</v>
      </c>
      <c r="X110" s="88"/>
      <c r="Y110" s="89" t="s">
        <v>54</v>
      </c>
      <c r="Z110" s="89" t="s">
        <v>54</v>
      </c>
      <c r="AA110" s="89" t="s">
        <v>54</v>
      </c>
      <c r="AB110" s="80"/>
      <c r="AC110" s="90"/>
      <c r="AD110" s="80"/>
      <c r="AE110" s="80"/>
      <c r="AF110" s="90"/>
      <c r="AG110" s="80"/>
      <c r="AH110" s="80"/>
      <c r="AI110" s="80"/>
      <c r="AJ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 t="s">
        <v>334</v>
      </c>
      <c r="AY110" s="80"/>
      <c r="AZ110" s="80"/>
    </row>
    <row r="111" spans="1:55" s="158" customFormat="1">
      <c r="A111" s="154" t="s">
        <v>51</v>
      </c>
      <c r="B111" s="155" t="s">
        <v>332</v>
      </c>
      <c r="C111" s="156" t="s">
        <v>53</v>
      </c>
      <c r="D111" s="157" t="s">
        <v>54</v>
      </c>
      <c r="E111" s="158" t="s">
        <v>46</v>
      </c>
      <c r="F111" s="159" t="str">
        <f t="shared" si="38"/>
        <v>9J1_970_182</v>
      </c>
      <c r="G111" s="159" t="s">
        <v>56</v>
      </c>
      <c r="H111" s="159" t="str">
        <f t="shared" si="45"/>
        <v>1J119J1182</v>
      </c>
      <c r="I111" s="159" t="str">
        <f t="shared" si="46"/>
        <v>D0</v>
      </c>
      <c r="J111" s="157" t="s">
        <v>111</v>
      </c>
      <c r="L111" s="160" t="s">
        <v>121</v>
      </c>
      <c r="M111" s="157"/>
      <c r="N111" s="162">
        <v>2013</v>
      </c>
      <c r="O111" s="163">
        <v>2039</v>
      </c>
      <c r="Q111" s="155" t="s">
        <v>335</v>
      </c>
      <c r="R111" s="50" t="str">
        <f t="shared" si="47"/>
        <v>1J119J1182D0A</v>
      </c>
      <c r="S111" s="164" t="str">
        <f t="shared" si="48"/>
        <v>NICHT AKTUELL</v>
      </c>
      <c r="U111" s="155" t="s">
        <v>335</v>
      </c>
      <c r="V111" s="158" t="s">
        <v>182</v>
      </c>
      <c r="W111" s="165">
        <v>0.55800000000000005</v>
      </c>
      <c r="X111" s="166"/>
      <c r="Y111" s="161" t="s">
        <v>54</v>
      </c>
      <c r="Z111" s="161" t="s">
        <v>54</v>
      </c>
      <c r="AA111" s="161" t="s">
        <v>54</v>
      </c>
      <c r="AC111" s="167"/>
      <c r="AF111" s="167"/>
      <c r="AX111" s="158" t="s">
        <v>334</v>
      </c>
    </row>
    <row r="112" spans="1:55" s="172" customFormat="1">
      <c r="A112" s="168" t="s">
        <v>51</v>
      </c>
      <c r="B112" s="169" t="s">
        <v>332</v>
      </c>
      <c r="C112" s="170" t="s">
        <v>53</v>
      </c>
      <c r="D112" s="171" t="s">
        <v>54</v>
      </c>
      <c r="E112" s="172" t="s">
        <v>46</v>
      </c>
      <c r="F112" s="173" t="str">
        <f t="shared" si="38"/>
        <v>9J1_970_182</v>
      </c>
      <c r="G112" s="173" t="s">
        <v>56</v>
      </c>
      <c r="H112" s="173" t="str">
        <f t="shared" si="45"/>
        <v>1J119J1182</v>
      </c>
      <c r="I112" s="173" t="str">
        <f t="shared" si="46"/>
        <v>D0</v>
      </c>
      <c r="J112" s="62" t="s">
        <v>180</v>
      </c>
      <c r="L112" s="174" t="s">
        <v>121</v>
      </c>
      <c r="M112" s="171"/>
      <c r="N112" s="176">
        <v>2040</v>
      </c>
      <c r="O112" s="148">
        <v>2114</v>
      </c>
      <c r="Q112" s="169" t="s">
        <v>335</v>
      </c>
      <c r="R112" s="68" t="str">
        <f t="shared" si="47"/>
        <v>1J119J1182D0B</v>
      </c>
      <c r="S112" s="178" t="str">
        <f t="shared" si="48"/>
        <v>AKTUELL</v>
      </c>
      <c r="U112" s="169" t="s">
        <v>335</v>
      </c>
      <c r="V112" s="172" t="s">
        <v>182</v>
      </c>
      <c r="W112" s="179">
        <v>0.55800000000000005</v>
      </c>
      <c r="X112" s="180"/>
      <c r="Y112" s="175" t="s">
        <v>54</v>
      </c>
      <c r="Z112" s="175" t="s">
        <v>54</v>
      </c>
      <c r="AA112" s="175" t="s">
        <v>54</v>
      </c>
      <c r="AC112" s="181"/>
      <c r="AF112" s="181"/>
      <c r="AX112" s="172" t="s">
        <v>334</v>
      </c>
    </row>
    <row r="113" spans="1:54" s="172" customFormat="1">
      <c r="A113" s="168" t="s">
        <v>51</v>
      </c>
      <c r="B113" s="169" t="s">
        <v>332</v>
      </c>
      <c r="C113" s="170" t="s">
        <v>53</v>
      </c>
      <c r="D113" s="171" t="s">
        <v>54</v>
      </c>
      <c r="E113" s="172" t="s">
        <v>46</v>
      </c>
      <c r="F113" s="173" t="str">
        <f t="shared" ref="F113" si="59">LEFT(Q113,11)</f>
        <v>9J1_970_182</v>
      </c>
      <c r="G113" s="173" t="s">
        <v>56</v>
      </c>
      <c r="H113" s="173" t="str">
        <f t="shared" ref="H113" si="60">CONCATENATE(IF(MID(Q113,5,3)="970","1J11"),LEFT(U113,3),RIGHT(F113,3))</f>
        <v>1J119J1182</v>
      </c>
      <c r="I113" s="173" t="str">
        <f t="shared" ref="I113" si="61">IF(G113=0,"00",IF(LEN(G113)=1,CONCATENATE(G113,0),G113))</f>
        <v>D0</v>
      </c>
      <c r="J113" s="65" t="s">
        <v>92</v>
      </c>
      <c r="L113" s="174" t="s">
        <v>121</v>
      </c>
      <c r="M113" s="171">
        <v>7529</v>
      </c>
      <c r="N113" s="176">
        <v>2115</v>
      </c>
      <c r="O113" s="177"/>
      <c r="Q113" s="169" t="s">
        <v>335</v>
      </c>
      <c r="R113" s="68" t="str">
        <f t="shared" ref="R113" si="62">IF(J113&lt;&gt;"",CONCATENATE(H113,I113,J113),CONCATENATE(H113,I113,K113))</f>
        <v>1J119J1182D0C</v>
      </c>
      <c r="S113" s="178" t="str">
        <f t="shared" ref="S113" si="63">IF(N113="-","KEIN LIEFERUMFANG",IF(AND(N113&lt;=S$3,O113=""),"AKTUELL",IF(O113=N113,"KEIN SERIENEINSATZ",IF(N113&gt;S$3,"NOCH NICHT AKTUELL",IF(AND(N113&lt;S$3,O113&lt;S$3),"NICHT AKTUELL",IF(N113&lt;=S$3,"AKTUELL"))))))</f>
        <v>NOCH NICHT AKTUELL</v>
      </c>
      <c r="U113" s="169" t="s">
        <v>335</v>
      </c>
      <c r="V113" s="172" t="s">
        <v>182</v>
      </c>
      <c r="W113" s="179">
        <v>0.55800000000000005</v>
      </c>
      <c r="X113" s="180"/>
      <c r="Y113" s="175" t="s">
        <v>54</v>
      </c>
      <c r="Z113" s="175" t="s">
        <v>54</v>
      </c>
      <c r="AA113" s="175" t="s">
        <v>54</v>
      </c>
      <c r="AC113" s="181"/>
      <c r="AF113" s="181"/>
      <c r="AX113" s="172" t="s">
        <v>334</v>
      </c>
    </row>
    <row r="114" spans="1:54" s="186" customFormat="1">
      <c r="A114" s="182" t="s">
        <v>51</v>
      </c>
      <c r="B114" s="183" t="s">
        <v>336</v>
      </c>
      <c r="C114" s="184" t="s">
        <v>53</v>
      </c>
      <c r="D114" s="185" t="s">
        <v>54</v>
      </c>
      <c r="E114" s="186" t="s">
        <v>337</v>
      </c>
      <c r="F114" s="187" t="str">
        <f t="shared" si="38"/>
        <v>9J0_970_184</v>
      </c>
      <c r="G114" s="187">
        <f t="shared" ref="G114:G124" si="64">IF(LEN(Q114)=11,0,MID(Q114,13,2))</f>
        <v>0</v>
      </c>
      <c r="H114" s="187" t="str">
        <f t="shared" si="45"/>
        <v>1J119J0184</v>
      </c>
      <c r="I114" s="187" t="str">
        <f t="shared" si="46"/>
        <v>00</v>
      </c>
      <c r="J114" s="185" t="s">
        <v>224</v>
      </c>
      <c r="L114" s="197" t="s">
        <v>338</v>
      </c>
      <c r="M114" s="185">
        <v>7001.7058999999999</v>
      </c>
      <c r="N114" s="190">
        <v>2025</v>
      </c>
      <c r="O114" s="191">
        <v>2035</v>
      </c>
      <c r="Q114" s="183" t="s">
        <v>339</v>
      </c>
      <c r="R114" s="50" t="str">
        <f t="shared" si="47"/>
        <v>1J119J018400L</v>
      </c>
      <c r="S114" s="192" t="str">
        <f t="shared" si="48"/>
        <v>NICHT AKTUELL</v>
      </c>
      <c r="U114" s="183" t="s">
        <v>339</v>
      </c>
      <c r="V114" s="186" t="s">
        <v>165</v>
      </c>
      <c r="W114" s="193">
        <v>0.34200000000000003</v>
      </c>
      <c r="X114" s="194"/>
      <c r="Y114" s="189" t="s">
        <v>54</v>
      </c>
      <c r="Z114" s="189" t="s">
        <v>54</v>
      </c>
      <c r="AA114" s="189" t="s">
        <v>54</v>
      </c>
      <c r="AC114" s="195"/>
      <c r="AE114" s="186" t="s">
        <v>340</v>
      </c>
      <c r="AF114" s="195"/>
      <c r="AX114" s="186" t="s">
        <v>341</v>
      </c>
    </row>
    <row r="115" spans="1:54" s="186" customFormat="1">
      <c r="A115" s="182" t="s">
        <v>51</v>
      </c>
      <c r="B115" s="183" t="s">
        <v>336</v>
      </c>
      <c r="C115" s="184" t="s">
        <v>53</v>
      </c>
      <c r="D115" s="185" t="s">
        <v>54</v>
      </c>
      <c r="E115" s="186" t="s">
        <v>337</v>
      </c>
      <c r="F115" s="187" t="str">
        <f t="shared" si="38"/>
        <v>9J0_970_184</v>
      </c>
      <c r="G115" s="187">
        <f t="shared" si="64"/>
        <v>0</v>
      </c>
      <c r="H115" s="187" t="str">
        <f t="shared" si="45"/>
        <v>1J119J0184</v>
      </c>
      <c r="I115" s="187" t="str">
        <f t="shared" si="46"/>
        <v>00</v>
      </c>
      <c r="J115" s="58" t="s">
        <v>89</v>
      </c>
      <c r="L115" s="197" t="s">
        <v>338</v>
      </c>
      <c r="M115" s="185">
        <v>7001.7058999999999</v>
      </c>
      <c r="N115" s="190">
        <v>2036</v>
      </c>
      <c r="O115" s="191">
        <v>2039</v>
      </c>
      <c r="Q115" s="183" t="s">
        <v>339</v>
      </c>
      <c r="R115" s="50" t="str">
        <f t="shared" si="47"/>
        <v>1J119J018400M</v>
      </c>
      <c r="S115" s="192" t="str">
        <f t="shared" si="48"/>
        <v>NICHT AKTUELL</v>
      </c>
      <c r="U115" s="183" t="s">
        <v>339</v>
      </c>
      <c r="V115" s="186" t="s">
        <v>165</v>
      </c>
      <c r="W115" s="193">
        <v>0.34200000000000003</v>
      </c>
      <c r="X115" s="194"/>
      <c r="Y115" s="189" t="s">
        <v>54</v>
      </c>
      <c r="Z115" s="189" t="s">
        <v>54</v>
      </c>
      <c r="AA115" s="189" t="s">
        <v>54</v>
      </c>
      <c r="AC115" s="195"/>
      <c r="AE115" s="186" t="s">
        <v>340</v>
      </c>
      <c r="AF115" s="195"/>
      <c r="AX115" s="186" t="s">
        <v>341</v>
      </c>
    </row>
    <row r="116" spans="1:54" s="130" customFormat="1">
      <c r="A116" s="126" t="s">
        <v>51</v>
      </c>
      <c r="B116" s="127" t="s">
        <v>336</v>
      </c>
      <c r="C116" s="128" t="s">
        <v>53</v>
      </c>
      <c r="D116" s="129" t="s">
        <v>54</v>
      </c>
      <c r="E116" s="130" t="s">
        <v>337</v>
      </c>
      <c r="F116" s="131" t="str">
        <f t="shared" si="38"/>
        <v>9J0_970_184</v>
      </c>
      <c r="G116" s="131">
        <f t="shared" si="64"/>
        <v>0</v>
      </c>
      <c r="H116" s="131" t="str">
        <f t="shared" si="45"/>
        <v>1J119J0184</v>
      </c>
      <c r="I116" s="131" t="str">
        <f t="shared" si="46"/>
        <v>00</v>
      </c>
      <c r="J116" s="65" t="s">
        <v>158</v>
      </c>
      <c r="L116" s="92" t="s">
        <v>338</v>
      </c>
      <c r="M116" s="129">
        <v>7081</v>
      </c>
      <c r="N116" s="133">
        <v>2040</v>
      </c>
      <c r="O116" s="134"/>
      <c r="Q116" s="127" t="s">
        <v>339</v>
      </c>
      <c r="R116" s="68" t="str">
        <f t="shared" si="47"/>
        <v>1J119J018400N</v>
      </c>
      <c r="S116" s="135" t="str">
        <f t="shared" si="48"/>
        <v>AKTUELL</v>
      </c>
      <c r="U116" s="127" t="s">
        <v>339</v>
      </c>
      <c r="V116" s="130" t="s">
        <v>165</v>
      </c>
      <c r="W116" s="136">
        <v>0.34200000000000003</v>
      </c>
      <c r="X116" s="137"/>
      <c r="Y116" s="118" t="s">
        <v>54</v>
      </c>
      <c r="Z116" s="118" t="s">
        <v>54</v>
      </c>
      <c r="AA116" s="118" t="s">
        <v>54</v>
      </c>
      <c r="AC116" s="138"/>
      <c r="AE116" s="130" t="s">
        <v>340</v>
      </c>
      <c r="AF116" s="138"/>
      <c r="AX116" s="130" t="s">
        <v>341</v>
      </c>
    </row>
    <row r="117" spans="1:54" s="186" customFormat="1">
      <c r="A117" s="182" t="s">
        <v>51</v>
      </c>
      <c r="B117" s="183" t="s">
        <v>336</v>
      </c>
      <c r="C117" s="184" t="s">
        <v>53</v>
      </c>
      <c r="D117" s="185" t="s">
        <v>54</v>
      </c>
      <c r="E117" s="186" t="s">
        <v>337</v>
      </c>
      <c r="F117" s="187" t="str">
        <f t="shared" si="38"/>
        <v>9J0_970_184</v>
      </c>
      <c r="G117" s="187" t="str">
        <f t="shared" si="64"/>
        <v>A</v>
      </c>
      <c r="H117" s="187" t="str">
        <f t="shared" si="45"/>
        <v>1J119J0184</v>
      </c>
      <c r="I117" s="187" t="str">
        <f t="shared" si="46"/>
        <v>A0</v>
      </c>
      <c r="J117" s="185" t="s">
        <v>56</v>
      </c>
      <c r="L117" s="197" t="s">
        <v>342</v>
      </c>
      <c r="M117" s="185">
        <v>7059</v>
      </c>
      <c r="N117" s="190">
        <v>2025</v>
      </c>
      <c r="O117" s="191">
        <v>2035</v>
      </c>
      <c r="Q117" s="183" t="s">
        <v>343</v>
      </c>
      <c r="R117" s="50" t="str">
        <f t="shared" si="47"/>
        <v>1J119J0184A0D</v>
      </c>
      <c r="S117" s="192" t="str">
        <f t="shared" si="48"/>
        <v>NICHT AKTUELL</v>
      </c>
      <c r="U117" s="183" t="s">
        <v>343</v>
      </c>
      <c r="V117" s="186" t="s">
        <v>165</v>
      </c>
      <c r="W117" s="193">
        <v>0.34200000000000003</v>
      </c>
      <c r="X117" s="194"/>
      <c r="Y117" s="189" t="s">
        <v>54</v>
      </c>
      <c r="Z117" s="189" t="s">
        <v>54</v>
      </c>
      <c r="AA117" s="189" t="s">
        <v>54</v>
      </c>
      <c r="AC117" s="195"/>
      <c r="AE117" s="186" t="s">
        <v>340</v>
      </c>
      <c r="AF117" s="195"/>
      <c r="AX117" s="186" t="s">
        <v>341</v>
      </c>
    </row>
    <row r="118" spans="1:54" s="186" customFormat="1">
      <c r="A118" s="182" t="s">
        <v>51</v>
      </c>
      <c r="B118" s="183" t="s">
        <v>336</v>
      </c>
      <c r="C118" s="184" t="s">
        <v>53</v>
      </c>
      <c r="D118" s="185" t="s">
        <v>54</v>
      </c>
      <c r="E118" s="186" t="s">
        <v>337</v>
      </c>
      <c r="F118" s="187" t="str">
        <f t="shared" si="38"/>
        <v>9J0_970_184</v>
      </c>
      <c r="G118" s="187" t="str">
        <f t="shared" si="64"/>
        <v>A</v>
      </c>
      <c r="H118" s="187" t="str">
        <f t="shared" si="45"/>
        <v>1J119J0184</v>
      </c>
      <c r="I118" s="187" t="str">
        <f t="shared" si="46"/>
        <v>A0</v>
      </c>
      <c r="J118" s="58" t="s">
        <v>91</v>
      </c>
      <c r="L118" s="197" t="s">
        <v>342</v>
      </c>
      <c r="M118" s="185">
        <v>7001.7058999999999</v>
      </c>
      <c r="N118" s="190">
        <v>2036</v>
      </c>
      <c r="O118" s="191">
        <v>2039</v>
      </c>
      <c r="Q118" s="183" t="s">
        <v>343</v>
      </c>
      <c r="R118" s="50" t="str">
        <f t="shared" si="47"/>
        <v>1J119J0184A0E</v>
      </c>
      <c r="S118" s="192" t="str">
        <f t="shared" si="48"/>
        <v>NICHT AKTUELL</v>
      </c>
      <c r="U118" s="183" t="s">
        <v>343</v>
      </c>
      <c r="V118" s="186" t="s">
        <v>165</v>
      </c>
      <c r="W118" s="193">
        <v>0.34200000000000003</v>
      </c>
      <c r="X118" s="194"/>
      <c r="Y118" s="189" t="s">
        <v>54</v>
      </c>
      <c r="Z118" s="189" t="s">
        <v>54</v>
      </c>
      <c r="AA118" s="189" t="s">
        <v>54</v>
      </c>
      <c r="AC118" s="195"/>
      <c r="AE118" s="186" t="s">
        <v>340</v>
      </c>
      <c r="AF118" s="195"/>
      <c r="AX118" s="186" t="s">
        <v>341</v>
      </c>
    </row>
    <row r="119" spans="1:54" s="130" customFormat="1">
      <c r="A119" s="126" t="s">
        <v>51</v>
      </c>
      <c r="B119" s="127" t="s">
        <v>336</v>
      </c>
      <c r="C119" s="128" t="s">
        <v>53</v>
      </c>
      <c r="D119" s="129" t="s">
        <v>54</v>
      </c>
      <c r="E119" s="130" t="s">
        <v>337</v>
      </c>
      <c r="F119" s="131" t="str">
        <f t="shared" si="38"/>
        <v>9J0_970_184</v>
      </c>
      <c r="G119" s="131" t="str">
        <f t="shared" si="64"/>
        <v>A</v>
      </c>
      <c r="H119" s="131" t="str">
        <f t="shared" si="45"/>
        <v>1J119J0184</v>
      </c>
      <c r="I119" s="131" t="str">
        <f t="shared" si="46"/>
        <v>A0</v>
      </c>
      <c r="J119" s="65" t="s">
        <v>196</v>
      </c>
      <c r="L119" s="92" t="s">
        <v>342</v>
      </c>
      <c r="M119" s="129">
        <v>7081</v>
      </c>
      <c r="N119" s="133">
        <v>2040</v>
      </c>
      <c r="O119" s="134"/>
      <c r="Q119" s="127" t="s">
        <v>343</v>
      </c>
      <c r="R119" s="68" t="str">
        <f t="shared" si="47"/>
        <v>1J119J0184A0F</v>
      </c>
      <c r="S119" s="135" t="str">
        <f t="shared" si="48"/>
        <v>AKTUELL</v>
      </c>
      <c r="U119" s="127" t="s">
        <v>343</v>
      </c>
      <c r="V119" s="130" t="s">
        <v>165</v>
      </c>
      <c r="W119" s="136">
        <v>0.34200000000000003</v>
      </c>
      <c r="X119" s="137"/>
      <c r="Y119" s="118" t="s">
        <v>54</v>
      </c>
      <c r="Z119" s="118" t="s">
        <v>54</v>
      </c>
      <c r="AA119" s="118" t="s">
        <v>54</v>
      </c>
      <c r="AC119" s="138"/>
      <c r="AE119" s="130" t="s">
        <v>340</v>
      </c>
      <c r="AF119" s="138"/>
      <c r="AX119" s="130" t="s">
        <v>341</v>
      </c>
    </row>
    <row r="120" spans="1:54" s="145" customFormat="1">
      <c r="A120" s="139" t="s">
        <v>51</v>
      </c>
      <c r="B120" s="140" t="s">
        <v>344</v>
      </c>
      <c r="C120" s="141" t="s">
        <v>53</v>
      </c>
      <c r="D120" s="142" t="s">
        <v>102</v>
      </c>
      <c r="E120" s="145" t="s">
        <v>345</v>
      </c>
      <c r="F120" s="144" t="str">
        <f t="shared" si="38"/>
        <v>9J1_970_201</v>
      </c>
      <c r="G120" s="144">
        <f t="shared" si="64"/>
        <v>0</v>
      </c>
      <c r="H120" s="144" t="str">
        <f t="shared" si="45"/>
        <v>1J119J1201</v>
      </c>
      <c r="I120" s="144" t="str">
        <f t="shared" si="46"/>
        <v>00</v>
      </c>
      <c r="J120" s="142" t="s">
        <v>180</v>
      </c>
      <c r="L120" s="143" t="s">
        <v>346</v>
      </c>
      <c r="M120" s="142"/>
      <c r="N120" s="147">
        <v>1944</v>
      </c>
      <c r="O120" s="148"/>
      <c r="Q120" s="140" t="s">
        <v>347</v>
      </c>
      <c r="R120" s="85" t="str">
        <f t="shared" si="47"/>
        <v>1J119J120100B</v>
      </c>
      <c r="S120" s="149" t="str">
        <f t="shared" si="48"/>
        <v>AKTUELL</v>
      </c>
      <c r="U120" s="140" t="s">
        <v>347</v>
      </c>
      <c r="V120" s="145" t="s">
        <v>182</v>
      </c>
      <c r="W120" s="150">
        <v>2.0000000000000001E-4</v>
      </c>
      <c r="X120" s="151"/>
      <c r="Y120" s="146" t="s">
        <v>54</v>
      </c>
      <c r="Z120" s="146" t="s">
        <v>54</v>
      </c>
      <c r="AA120" s="146" t="s">
        <v>54</v>
      </c>
      <c r="AC120" s="152"/>
      <c r="AF120" s="152"/>
      <c r="AV120" s="145" t="s">
        <v>348</v>
      </c>
      <c r="BB120" s="145" t="s">
        <v>349</v>
      </c>
    </row>
    <row r="121" spans="1:54" s="145" customFormat="1">
      <c r="A121" s="139" t="s">
        <v>51</v>
      </c>
      <c r="B121" s="140" t="s">
        <v>344</v>
      </c>
      <c r="C121" s="141" t="s">
        <v>53</v>
      </c>
      <c r="D121" s="142" t="s">
        <v>102</v>
      </c>
      <c r="E121" s="145" t="s">
        <v>44</v>
      </c>
      <c r="F121" s="144" t="str">
        <f t="shared" si="38"/>
        <v>9J1_970_201</v>
      </c>
      <c r="G121" s="144" t="str">
        <f t="shared" si="64"/>
        <v>A</v>
      </c>
      <c r="H121" s="144" t="str">
        <f t="shared" si="45"/>
        <v>1J119J1201</v>
      </c>
      <c r="I121" s="144" t="str">
        <f t="shared" si="46"/>
        <v>A0</v>
      </c>
      <c r="J121" s="142" t="s">
        <v>180</v>
      </c>
      <c r="L121" s="143" t="s">
        <v>350</v>
      </c>
      <c r="M121" s="142"/>
      <c r="N121" s="147">
        <v>1944</v>
      </c>
      <c r="O121" s="148"/>
      <c r="Q121" s="140" t="s">
        <v>351</v>
      </c>
      <c r="R121" s="85" t="str">
        <f t="shared" si="47"/>
        <v>1J119J1201A0B</v>
      </c>
      <c r="S121" s="149" t="str">
        <f t="shared" si="48"/>
        <v>AKTUELL</v>
      </c>
      <c r="U121" s="140" t="s">
        <v>351</v>
      </c>
      <c r="V121" s="145" t="s">
        <v>182</v>
      </c>
      <c r="W121" s="150">
        <v>0.26300000000000001</v>
      </c>
      <c r="X121" s="151"/>
      <c r="Y121" s="146" t="s">
        <v>54</v>
      </c>
      <c r="Z121" s="146" t="s">
        <v>54</v>
      </c>
      <c r="AA121" s="146" t="s">
        <v>54</v>
      </c>
      <c r="AC121" s="152"/>
      <c r="AF121" s="152"/>
      <c r="AV121" s="145" t="s">
        <v>348</v>
      </c>
    </row>
    <row r="122" spans="1:54" s="172" customFormat="1">
      <c r="A122" s="168" t="s">
        <v>51</v>
      </c>
      <c r="B122" s="169" t="s">
        <v>344</v>
      </c>
      <c r="C122" s="170" t="s">
        <v>53</v>
      </c>
      <c r="D122" s="171" t="s">
        <v>102</v>
      </c>
      <c r="E122" s="172" t="s">
        <v>44</v>
      </c>
      <c r="F122" s="173" t="str">
        <f t="shared" si="38"/>
        <v>9J1_970_201</v>
      </c>
      <c r="G122" s="173" t="s">
        <v>180</v>
      </c>
      <c r="H122" s="173" t="str">
        <f t="shared" si="45"/>
        <v>1J119J1201</v>
      </c>
      <c r="I122" s="173" t="str">
        <f t="shared" si="46"/>
        <v>B0</v>
      </c>
      <c r="J122" s="171" t="s">
        <v>111</v>
      </c>
      <c r="L122" s="174" t="s">
        <v>350</v>
      </c>
      <c r="M122" s="171">
        <v>7052</v>
      </c>
      <c r="N122" s="176">
        <v>2036</v>
      </c>
      <c r="O122" s="177"/>
      <c r="Q122" s="169" t="s">
        <v>352</v>
      </c>
      <c r="R122" s="68" t="str">
        <f t="shared" si="47"/>
        <v>1J119J1201B0A</v>
      </c>
      <c r="S122" s="178" t="str">
        <f t="shared" si="48"/>
        <v>AKTUELL</v>
      </c>
      <c r="U122" s="169" t="s">
        <v>352</v>
      </c>
      <c r="V122" s="172" t="s">
        <v>182</v>
      </c>
      <c r="W122" s="179"/>
      <c r="X122" s="180"/>
      <c r="Y122" s="175" t="s">
        <v>54</v>
      </c>
      <c r="Z122" s="175" t="s">
        <v>54</v>
      </c>
      <c r="AA122" s="175" t="s">
        <v>54</v>
      </c>
      <c r="AC122" s="181"/>
      <c r="AF122" s="181"/>
      <c r="AV122" s="172" t="s">
        <v>348</v>
      </c>
    </row>
    <row r="123" spans="1:54" s="116" customFormat="1">
      <c r="A123" s="112" t="s">
        <v>51</v>
      </c>
      <c r="B123" s="113" t="s">
        <v>344</v>
      </c>
      <c r="C123" s="114" t="s">
        <v>53</v>
      </c>
      <c r="D123" s="115" t="s">
        <v>102</v>
      </c>
      <c r="E123" s="116" t="s">
        <v>345</v>
      </c>
      <c r="F123" s="117" t="str">
        <f t="shared" si="38"/>
        <v>9J0_970_201</v>
      </c>
      <c r="G123" s="117">
        <f t="shared" si="64"/>
        <v>0</v>
      </c>
      <c r="H123" s="117" t="str">
        <f t="shared" si="45"/>
        <v>1J119J0201</v>
      </c>
      <c r="I123" s="117" t="str">
        <f t="shared" si="46"/>
        <v>00</v>
      </c>
      <c r="J123" s="115" t="s">
        <v>92</v>
      </c>
      <c r="L123" s="92" t="s">
        <v>353</v>
      </c>
      <c r="M123" s="129">
        <v>7059</v>
      </c>
      <c r="N123" s="119">
        <v>2025</v>
      </c>
      <c r="O123" s="120"/>
      <c r="Q123" s="113" t="s">
        <v>354</v>
      </c>
      <c r="R123" s="85" t="str">
        <f t="shared" si="47"/>
        <v>1J119J020100C</v>
      </c>
      <c r="S123" s="121" t="str">
        <f t="shared" si="48"/>
        <v>AKTUELL</v>
      </c>
      <c r="U123" s="113" t="s">
        <v>354</v>
      </c>
      <c r="V123" s="116" t="s">
        <v>355</v>
      </c>
      <c r="W123" s="122"/>
      <c r="X123" s="123"/>
      <c r="Y123" s="124" t="s">
        <v>54</v>
      </c>
      <c r="Z123" s="124" t="s">
        <v>54</v>
      </c>
      <c r="AA123" s="124" t="s">
        <v>54</v>
      </c>
      <c r="AC123" s="125"/>
      <c r="AF123" s="125"/>
      <c r="AV123" s="116" t="s">
        <v>348</v>
      </c>
      <c r="BB123" s="116" t="s">
        <v>349</v>
      </c>
    </row>
    <row r="124" spans="1:54" s="116" customFormat="1">
      <c r="A124" s="112" t="s">
        <v>51</v>
      </c>
      <c r="B124" s="113" t="s">
        <v>344</v>
      </c>
      <c r="C124" s="114" t="s">
        <v>53</v>
      </c>
      <c r="D124" s="115" t="s">
        <v>102</v>
      </c>
      <c r="E124" s="116" t="s">
        <v>44</v>
      </c>
      <c r="F124" s="117" t="str">
        <f t="shared" si="38"/>
        <v>9J0_970_201</v>
      </c>
      <c r="G124" s="117" t="str">
        <f t="shared" si="64"/>
        <v>A</v>
      </c>
      <c r="H124" s="117" t="str">
        <f t="shared" si="45"/>
        <v>1J119J0201</v>
      </c>
      <c r="I124" s="117" t="str">
        <f t="shared" si="46"/>
        <v>A0</v>
      </c>
      <c r="J124" s="115" t="s">
        <v>92</v>
      </c>
      <c r="L124" s="212" t="s">
        <v>356</v>
      </c>
      <c r="M124" s="115"/>
      <c r="N124" s="119">
        <v>2025</v>
      </c>
      <c r="O124" s="120"/>
      <c r="Q124" s="113" t="s">
        <v>357</v>
      </c>
      <c r="R124" s="85" t="str">
        <f t="shared" si="47"/>
        <v>1J119J0201A0C</v>
      </c>
      <c r="S124" s="121" t="str">
        <f t="shared" si="48"/>
        <v>AKTUELL</v>
      </c>
      <c r="U124" s="113" t="s">
        <v>357</v>
      </c>
      <c r="V124" s="116" t="s">
        <v>355</v>
      </c>
      <c r="W124" s="122"/>
      <c r="X124" s="123"/>
      <c r="Y124" s="124" t="s">
        <v>54</v>
      </c>
      <c r="Z124" s="124" t="s">
        <v>54</v>
      </c>
      <c r="AA124" s="124" t="s">
        <v>54</v>
      </c>
      <c r="AC124" s="125"/>
      <c r="AF124" s="125"/>
      <c r="AV124" s="116" t="s">
        <v>348</v>
      </c>
    </row>
    <row r="125" spans="1:54" s="130" customFormat="1">
      <c r="A125" s="126" t="s">
        <v>51</v>
      </c>
      <c r="B125" s="127" t="s">
        <v>344</v>
      </c>
      <c r="C125" s="128" t="s">
        <v>53</v>
      </c>
      <c r="D125" s="129" t="s">
        <v>102</v>
      </c>
      <c r="E125" s="130" t="s">
        <v>44</v>
      </c>
      <c r="F125" s="131" t="str">
        <f t="shared" si="38"/>
        <v>9J0_970_201</v>
      </c>
      <c r="G125" s="131" t="s">
        <v>180</v>
      </c>
      <c r="H125" s="131" t="str">
        <f t="shared" si="45"/>
        <v>1J119J0201</v>
      </c>
      <c r="I125" s="131" t="str">
        <f t="shared" si="46"/>
        <v>B0</v>
      </c>
      <c r="J125" s="129" t="s">
        <v>111</v>
      </c>
      <c r="L125" s="92" t="s">
        <v>358</v>
      </c>
      <c r="M125" s="129">
        <v>7052.7058999999999</v>
      </c>
      <c r="N125" s="133">
        <v>2036</v>
      </c>
      <c r="O125" s="134"/>
      <c r="Q125" s="127" t="s">
        <v>359</v>
      </c>
      <c r="R125" s="68" t="str">
        <f t="shared" si="47"/>
        <v>1J119J0201B0A</v>
      </c>
      <c r="S125" s="135" t="str">
        <f t="shared" si="48"/>
        <v>AKTUELL</v>
      </c>
      <c r="U125" s="127" t="s">
        <v>359</v>
      </c>
      <c r="V125" s="130" t="s">
        <v>355</v>
      </c>
      <c r="W125" s="136"/>
      <c r="X125" s="137"/>
      <c r="Y125" s="118" t="s">
        <v>54</v>
      </c>
      <c r="Z125" s="118" t="s">
        <v>54</v>
      </c>
      <c r="AA125" s="118" t="s">
        <v>54</v>
      </c>
      <c r="AC125" s="138"/>
      <c r="AF125" s="138"/>
      <c r="AV125" s="130" t="s">
        <v>348</v>
      </c>
    </row>
    <row r="126" spans="1:54" s="91" customFormat="1">
      <c r="A126" s="76" t="s">
        <v>51</v>
      </c>
      <c r="B126" s="77" t="s">
        <v>360</v>
      </c>
      <c r="C126" s="78" t="s">
        <v>53</v>
      </c>
      <c r="D126" s="79" t="s">
        <v>54</v>
      </c>
      <c r="E126" s="80" t="s">
        <v>33</v>
      </c>
      <c r="F126" s="81" t="str">
        <f>LEFT(Q126,11)</f>
        <v>9J1_970_207</v>
      </c>
      <c r="G126" s="81">
        <f>IF(LEN(Q126)=11,0,MID(Q126,13,2))</f>
        <v>0</v>
      </c>
      <c r="H126" s="81" t="str">
        <f t="shared" si="45"/>
        <v>1J119J1207</v>
      </c>
      <c r="I126" s="81" t="str">
        <f>IF(G126=0,"00",IF(LEN(G126)=1,CONCATENATE(G126,0),G126))</f>
        <v>00</v>
      </c>
      <c r="J126" s="79" t="s">
        <v>82</v>
      </c>
      <c r="K126" s="80"/>
      <c r="L126" s="82" t="s">
        <v>361</v>
      </c>
      <c r="M126" s="79"/>
      <c r="N126" s="83">
        <v>1849</v>
      </c>
      <c r="O126" s="84"/>
      <c r="P126" s="80"/>
      <c r="Q126" s="77" t="s">
        <v>362</v>
      </c>
      <c r="R126" s="85" t="str">
        <f t="shared" si="47"/>
        <v>1J119J120700J</v>
      </c>
      <c r="S126" s="86" t="str">
        <f t="shared" si="48"/>
        <v>AKTUELL</v>
      </c>
      <c r="T126" s="80"/>
      <c r="U126" s="77" t="s">
        <v>362</v>
      </c>
      <c r="V126" s="80"/>
      <c r="W126" s="87">
        <v>0.53959999999999997</v>
      </c>
      <c r="X126" s="88"/>
      <c r="Y126" s="89" t="s">
        <v>54</v>
      </c>
      <c r="Z126" s="89" t="s">
        <v>60</v>
      </c>
      <c r="AA126" s="89" t="s">
        <v>60</v>
      </c>
      <c r="AB126" s="80"/>
      <c r="AC126" s="90"/>
      <c r="AD126" s="80"/>
      <c r="AE126" s="80"/>
      <c r="AF126" s="90"/>
      <c r="AG126" s="80"/>
      <c r="AH126" s="80"/>
      <c r="AI126" s="80"/>
      <c r="AJ126" s="80" t="s">
        <v>363</v>
      </c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</row>
    <row r="127" spans="1:54" s="91" customFormat="1">
      <c r="A127" s="76" t="s">
        <v>51</v>
      </c>
      <c r="B127" s="77" t="s">
        <v>364</v>
      </c>
      <c r="C127" s="78" t="s">
        <v>53</v>
      </c>
      <c r="D127" s="79" t="s">
        <v>54</v>
      </c>
      <c r="E127" s="80" t="s">
        <v>365</v>
      </c>
      <c r="F127" s="81" t="str">
        <f t="shared" si="38"/>
        <v>9J1_970_220</v>
      </c>
      <c r="G127" s="81" t="str">
        <f t="shared" ref="G127:G167" si="65">IF(LEN(Q127)=11,0,MID(Q127,13,2))</f>
        <v>A</v>
      </c>
      <c r="H127" s="81" t="str">
        <f t="shared" si="45"/>
        <v>1J119J1220</v>
      </c>
      <c r="I127" s="81" t="str">
        <f t="shared" si="46"/>
        <v>A0</v>
      </c>
      <c r="J127" s="79" t="s">
        <v>83</v>
      </c>
      <c r="K127" s="80"/>
      <c r="L127" s="82" t="s">
        <v>366</v>
      </c>
      <c r="M127" s="79"/>
      <c r="N127" s="83">
        <v>1943</v>
      </c>
      <c r="O127" s="84">
        <v>2102</v>
      </c>
      <c r="P127" s="80"/>
      <c r="Q127" s="77" t="s">
        <v>367</v>
      </c>
      <c r="R127" s="85" t="str">
        <f t="shared" si="47"/>
        <v>1J119J1220A0K</v>
      </c>
      <c r="S127" s="86" t="str">
        <f t="shared" si="48"/>
        <v>AKTUELL</v>
      </c>
      <c r="T127" s="80"/>
      <c r="U127" s="77" t="s">
        <v>367</v>
      </c>
      <c r="V127" s="80"/>
      <c r="W127" s="87">
        <v>0.9</v>
      </c>
      <c r="X127" s="88"/>
      <c r="Y127" s="89" t="s">
        <v>54</v>
      </c>
      <c r="Z127" s="89" t="s">
        <v>54</v>
      </c>
      <c r="AA127" s="89" t="s">
        <v>60</v>
      </c>
      <c r="AB127" s="80"/>
      <c r="AC127" s="90"/>
      <c r="AD127" s="80"/>
      <c r="AE127" s="80"/>
      <c r="AF127" s="90"/>
      <c r="AG127" s="80"/>
      <c r="AH127" s="80"/>
      <c r="AI127" s="80"/>
      <c r="AJ127" s="80"/>
      <c r="AM127" s="80"/>
      <c r="AN127" s="80"/>
      <c r="AO127" s="80"/>
      <c r="AP127" s="80"/>
      <c r="AQ127" s="80"/>
      <c r="AR127" s="80"/>
      <c r="AS127" s="80"/>
      <c r="AT127" s="80"/>
      <c r="AU127" s="80" t="s">
        <v>368</v>
      </c>
      <c r="AV127" s="80"/>
      <c r="AW127" s="80"/>
      <c r="AX127" s="80"/>
      <c r="AY127" s="80"/>
      <c r="AZ127" s="80"/>
    </row>
    <row r="128" spans="1:54" s="75" customFormat="1" ht="15" customHeight="1">
      <c r="A128" s="59" t="s">
        <v>51</v>
      </c>
      <c r="B128" s="60" t="s">
        <v>364</v>
      </c>
      <c r="C128" s="61" t="s">
        <v>53</v>
      </c>
      <c r="D128" s="62" t="s">
        <v>54</v>
      </c>
      <c r="E128" s="63" t="s">
        <v>365</v>
      </c>
      <c r="F128" s="64" t="str">
        <f>LEFT(Q128,11)</f>
        <v>9J1_970_220</v>
      </c>
      <c r="G128" s="64" t="str">
        <f>IF(LEN(Q128)=11,0,MID(Q128,13,2))</f>
        <v>A</v>
      </c>
      <c r="H128" s="64" t="str">
        <f>CONCATENATE(IF(MID(Q128,5,3)="970","1J11"),LEFT(U128,3),RIGHT(F128,3))</f>
        <v>1J119J1220</v>
      </c>
      <c r="I128" s="64" t="str">
        <f>IF(G128=0,"00",IF(LEN(G128)=1,CONCATENATE(G128,0),G128))</f>
        <v>A0</v>
      </c>
      <c r="J128" s="65" t="s">
        <v>224</v>
      </c>
      <c r="K128" s="63"/>
      <c r="L128" s="66" t="s">
        <v>366</v>
      </c>
      <c r="M128" s="62">
        <v>7068</v>
      </c>
      <c r="N128" s="203">
        <v>2103</v>
      </c>
      <c r="O128" s="67"/>
      <c r="P128" s="63"/>
      <c r="Q128" s="60" t="s">
        <v>367</v>
      </c>
      <c r="R128" s="68" t="str">
        <f>IF(J128&lt;&gt;"",CONCATENATE(H128,I128,J128),CONCATENATE(H128,I128,K128))</f>
        <v>1J119J1220A0L</v>
      </c>
      <c r="S128" s="204" t="str">
        <f>IF(N128="-","KEIN LIEFERUMFANG",IF(AND(N128&lt;=S$3,O128=""),"AKTUELL",IF(O128=N128,"KEIN SERIENEINSATZ",IF(N128&gt;S$3,"NOCH NICHT AKTUELL",IF(AND(N128&lt;S$3,O128&lt;S$3),"NICHT AKTUELL",IF(N128&lt;=S$3,"AKTUELL"))))))</f>
        <v>NOCH NICHT AKTUELL</v>
      </c>
      <c r="T128" s="63"/>
      <c r="U128" s="60" t="s">
        <v>367</v>
      </c>
      <c r="V128" s="63"/>
      <c r="W128" s="205">
        <v>0.9</v>
      </c>
      <c r="X128" s="206"/>
      <c r="Y128" s="72" t="s">
        <v>54</v>
      </c>
      <c r="Z128" s="72" t="s">
        <v>54</v>
      </c>
      <c r="AA128" s="72" t="s">
        <v>60</v>
      </c>
      <c r="AB128" s="63"/>
      <c r="AC128" s="73"/>
      <c r="AD128" s="63"/>
      <c r="AE128" s="63"/>
      <c r="AF128" s="73"/>
      <c r="AG128" s="63"/>
      <c r="AH128" s="63"/>
      <c r="AI128" s="63"/>
      <c r="AJ128" s="63"/>
      <c r="AM128" s="63"/>
      <c r="AN128" s="63"/>
      <c r="AO128" s="63"/>
      <c r="AP128" s="63"/>
      <c r="AQ128" s="63"/>
      <c r="AR128" s="63"/>
      <c r="AS128" s="63"/>
      <c r="AT128" s="63"/>
      <c r="AU128" s="63" t="s">
        <v>368</v>
      </c>
      <c r="AV128" s="63"/>
      <c r="AW128" s="63"/>
      <c r="AX128" s="63"/>
      <c r="AY128" s="63"/>
      <c r="AZ128" s="63"/>
    </row>
    <row r="129" spans="1:55" s="91" customFormat="1">
      <c r="A129" s="76" t="s">
        <v>51</v>
      </c>
      <c r="B129" s="77" t="s">
        <v>369</v>
      </c>
      <c r="C129" s="78" t="s">
        <v>53</v>
      </c>
      <c r="D129" s="65" t="s">
        <v>102</v>
      </c>
      <c r="E129" s="80" t="s">
        <v>28</v>
      </c>
      <c r="F129" s="81" t="str">
        <f t="shared" si="38"/>
        <v>9J1_970_226</v>
      </c>
      <c r="G129" s="81">
        <f t="shared" si="65"/>
        <v>0</v>
      </c>
      <c r="H129" s="81" t="str">
        <f t="shared" si="45"/>
        <v>1J119J1226</v>
      </c>
      <c r="I129" s="81" t="str">
        <f t="shared" si="46"/>
        <v>00</v>
      </c>
      <c r="J129" s="79" t="s">
        <v>83</v>
      </c>
      <c r="K129" s="80"/>
      <c r="L129" s="82" t="s">
        <v>370</v>
      </c>
      <c r="M129" s="79"/>
      <c r="N129" s="83">
        <v>1933</v>
      </c>
      <c r="O129" s="84">
        <v>2102</v>
      </c>
      <c r="P129" s="80"/>
      <c r="Q129" s="77" t="s">
        <v>371</v>
      </c>
      <c r="R129" s="85" t="str">
        <f t="shared" si="47"/>
        <v>1J119J122600K</v>
      </c>
      <c r="S129" s="86" t="str">
        <f t="shared" si="48"/>
        <v>AKTUELL</v>
      </c>
      <c r="T129" s="80"/>
      <c r="U129" s="77" t="s">
        <v>371</v>
      </c>
      <c r="V129" s="80"/>
      <c r="W129" s="87">
        <v>0.8</v>
      </c>
      <c r="X129" s="88"/>
      <c r="Y129" s="89" t="s">
        <v>54</v>
      </c>
      <c r="Z129" s="89" t="s">
        <v>60</v>
      </c>
      <c r="AA129" s="89" t="s">
        <v>60</v>
      </c>
      <c r="AB129" s="80"/>
      <c r="AC129" s="90"/>
      <c r="AD129" s="80"/>
      <c r="AE129" s="80" t="s">
        <v>372</v>
      </c>
      <c r="AF129" s="90"/>
      <c r="AG129" s="80"/>
      <c r="AH129" s="80"/>
      <c r="AI129" s="80"/>
      <c r="AJ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</row>
    <row r="130" spans="1:55" s="75" customFormat="1" ht="15" customHeight="1">
      <c r="A130" s="59" t="s">
        <v>51</v>
      </c>
      <c r="B130" s="60" t="s">
        <v>369</v>
      </c>
      <c r="C130" s="61" t="s">
        <v>53</v>
      </c>
      <c r="D130" s="62" t="s">
        <v>102</v>
      </c>
      <c r="E130" s="74"/>
      <c r="F130" s="64" t="str">
        <f>LEFT(Q130,11)</f>
        <v>9J1_970_226</v>
      </c>
      <c r="G130" s="64">
        <f>IF(LEN(Q130)=11,0,MID(Q130,13,2))</f>
        <v>0</v>
      </c>
      <c r="H130" s="64" t="str">
        <f>CONCATENATE(IF(MID(Q130,5,3)="970","1J11"),LEFT(U130,3),RIGHT(F130,3))</f>
        <v>1J119J1226</v>
      </c>
      <c r="I130" s="64" t="str">
        <f t="shared" ref="I130" si="66">IF(G130=0,"00",IF(LEN(G130)=1,CONCATENATE(G130,0),G130))</f>
        <v>00</v>
      </c>
      <c r="J130" s="65" t="s">
        <v>224</v>
      </c>
      <c r="K130" s="63"/>
      <c r="L130" s="66" t="s">
        <v>370</v>
      </c>
      <c r="M130" s="62" t="s">
        <v>731</v>
      </c>
      <c r="N130" s="203">
        <v>2103</v>
      </c>
      <c r="O130" s="67"/>
      <c r="P130" s="63"/>
      <c r="Q130" s="60" t="s">
        <v>371</v>
      </c>
      <c r="R130" s="237" t="str">
        <f>IF(J130&lt;&gt;"",CONCATENATE(H130,I130,J130),CONCATENATE(H130,I130,K130))</f>
        <v>1J119J122600L</v>
      </c>
      <c r="S130" s="204" t="str">
        <f>IF(N130="-","KEIN LIEFERUMFANG",IF(AND(N130&lt;=S$3,O130=""),"AKTUELL",IF(O130=N130,"KEIN SERIENEINSATZ",IF(N130&gt;S$3,"NOCH NICHT AKTUELL",IF(AND(N130&lt;S$3,O130&lt;S$3),"NICHT AKTUELL",IF(N130&lt;=S$3,"AKTUELL"))))))</f>
        <v>NOCH NICHT AKTUELL</v>
      </c>
      <c r="T130" s="63"/>
      <c r="U130" s="60" t="s">
        <v>371</v>
      </c>
      <c r="V130" s="63"/>
      <c r="W130" s="205">
        <v>0.8</v>
      </c>
      <c r="X130" s="206"/>
      <c r="Y130" s="241" t="s">
        <v>60</v>
      </c>
      <c r="Z130" s="72" t="s">
        <v>54</v>
      </c>
      <c r="AA130" s="72" t="s">
        <v>60</v>
      </c>
      <c r="AB130" s="63"/>
      <c r="AC130" s="73"/>
      <c r="AD130" s="63"/>
      <c r="AE130" s="74"/>
      <c r="AF130" s="73"/>
      <c r="AG130" s="63"/>
      <c r="AH130" s="63"/>
      <c r="AI130" s="63"/>
      <c r="AJ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</row>
    <row r="131" spans="1:55" s="91" customFormat="1">
      <c r="A131" s="76" t="s">
        <v>51</v>
      </c>
      <c r="B131" s="77" t="s">
        <v>369</v>
      </c>
      <c r="C131" s="78" t="s">
        <v>53</v>
      </c>
      <c r="D131" s="65" t="s">
        <v>102</v>
      </c>
      <c r="E131" s="80" t="s">
        <v>28</v>
      </c>
      <c r="F131" s="81" t="str">
        <f>LEFT(Q131,11)</f>
        <v>9J1_970_226</v>
      </c>
      <c r="G131" s="81" t="str">
        <f>IF(LEN(Q131)=11,0,MID(Q131,13,2))</f>
        <v>B</v>
      </c>
      <c r="H131" s="81" t="str">
        <f>CONCATENATE(IF(MID(Q131,5,3)="970","1J11"),LEFT(U131,3),RIGHT(F131,3))</f>
        <v>1J119J1226</v>
      </c>
      <c r="I131" s="81" t="str">
        <f>IF(G131=0,"00",IF(LEN(G131)=1,CONCATENATE(G131,0),G131))</f>
        <v>B0</v>
      </c>
      <c r="J131" s="79" t="s">
        <v>57</v>
      </c>
      <c r="K131" s="80"/>
      <c r="L131" s="82" t="s">
        <v>373</v>
      </c>
      <c r="M131" s="79"/>
      <c r="N131" s="83">
        <v>1849</v>
      </c>
      <c r="O131" s="84">
        <v>2102</v>
      </c>
      <c r="P131" s="80"/>
      <c r="Q131" s="77" t="s">
        <v>374</v>
      </c>
      <c r="R131" s="85" t="str">
        <f>IF(J131&lt;&gt;"",CONCATENATE(H131,I131,J131),CONCATENATE(H131,I131,K131))</f>
        <v>1J119J1226B0H</v>
      </c>
      <c r="S131" s="86" t="str">
        <f>IF(N131="-","KEIN LIEFERUMFANG",IF(AND(N131&lt;=S$3,O131=""),"AKTUELL",IF(O131=N131,"KEIN SERIENEINSATZ",IF(N131&gt;S$3,"NOCH NICHT AKTUELL",IF(AND(N131&lt;S$3,O131&lt;S$3),"NICHT AKTUELL",IF(N131&lt;=S$3,"AKTUELL"))))))</f>
        <v>AKTUELL</v>
      </c>
      <c r="T131" s="80"/>
      <c r="U131" s="77" t="s">
        <v>374</v>
      </c>
      <c r="V131" s="80"/>
      <c r="W131" s="87">
        <v>0.1</v>
      </c>
      <c r="X131" s="88"/>
      <c r="Y131" s="89" t="s">
        <v>54</v>
      </c>
      <c r="Z131" s="89" t="s">
        <v>54</v>
      </c>
      <c r="AA131" s="89" t="s">
        <v>60</v>
      </c>
      <c r="AB131" s="80"/>
      <c r="AC131" s="90"/>
      <c r="AD131" s="80"/>
      <c r="AE131" s="80" t="s">
        <v>372</v>
      </c>
      <c r="AF131" s="90"/>
      <c r="AG131" s="80"/>
      <c r="AH131" s="80"/>
      <c r="AI131" s="80"/>
      <c r="AJ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</row>
    <row r="132" spans="1:55" s="75" customFormat="1" ht="15" customHeight="1">
      <c r="A132" s="59" t="s">
        <v>51</v>
      </c>
      <c r="B132" s="60" t="s">
        <v>369</v>
      </c>
      <c r="C132" s="61" t="s">
        <v>53</v>
      </c>
      <c r="D132" s="62" t="s">
        <v>102</v>
      </c>
      <c r="E132" s="74"/>
      <c r="F132" s="64" t="str">
        <f>LEFT(Q132,11)</f>
        <v>9J1_970_226</v>
      </c>
      <c r="G132" s="64" t="str">
        <f>IF(LEN(Q132)=11,0,MID(Q132,13,2))</f>
        <v>B</v>
      </c>
      <c r="H132" s="64" t="str">
        <f>CONCATENATE(IF(MID(Q132,5,3)="970","1J11"),LEFT(U132,3),RIGHT(F132,3))</f>
        <v>1J119J1226</v>
      </c>
      <c r="I132" s="64" t="str">
        <f>IF(G132=0,"00",IF(LEN(G132)=1,CONCATENATE(G132,0),G132))</f>
        <v>B0</v>
      </c>
      <c r="J132" s="65" t="s">
        <v>82</v>
      </c>
      <c r="K132" s="63"/>
      <c r="L132" s="66" t="s">
        <v>373</v>
      </c>
      <c r="M132" s="62" t="s">
        <v>731</v>
      </c>
      <c r="N132" s="203">
        <v>2103</v>
      </c>
      <c r="O132" s="67"/>
      <c r="P132" s="63"/>
      <c r="Q132" s="60" t="s">
        <v>374</v>
      </c>
      <c r="R132" s="237" t="str">
        <f>IF(J132&lt;&gt;"",CONCATENATE(H132,I132,J132),CONCATENATE(H132,I132,K132))</f>
        <v>1J119J1226B0J</v>
      </c>
      <c r="S132" s="204" t="str">
        <f>IF(N132="-","KEIN LIEFERUMFANG",IF(AND(N132&lt;=S$3,O132=""),"AKTUELL",IF(O132=N132,"KEIN SERIENEINSATZ",IF(N132&gt;S$3,"NOCH NICHT AKTUELL",IF(AND(N132&lt;S$3,O132&lt;S$3),"NICHT AKTUELL",IF(N132&lt;=S$3,"AKTUELL"))))))</f>
        <v>NOCH NICHT AKTUELL</v>
      </c>
      <c r="T132" s="63"/>
      <c r="U132" s="60" t="s">
        <v>374</v>
      </c>
      <c r="V132" s="63"/>
      <c r="W132" s="205">
        <v>0.1</v>
      </c>
      <c r="X132" s="206"/>
      <c r="Y132" s="241" t="s">
        <v>60</v>
      </c>
      <c r="Z132" s="72" t="s">
        <v>54</v>
      </c>
      <c r="AA132" s="72" t="s">
        <v>60</v>
      </c>
      <c r="AB132" s="63"/>
      <c r="AC132" s="73"/>
      <c r="AD132" s="63"/>
      <c r="AE132" s="74"/>
      <c r="AF132" s="73"/>
      <c r="AG132" s="63"/>
      <c r="AH132" s="63"/>
      <c r="AI132" s="63"/>
      <c r="AJ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</row>
    <row r="133" spans="1:55" s="145" customFormat="1">
      <c r="A133" s="139" t="s">
        <v>51</v>
      </c>
      <c r="B133" s="140" t="s">
        <v>375</v>
      </c>
      <c r="C133" s="141" t="s">
        <v>53</v>
      </c>
      <c r="D133" s="142" t="s">
        <v>102</v>
      </c>
      <c r="E133" s="145" t="s">
        <v>376</v>
      </c>
      <c r="F133" s="144" t="str">
        <f t="shared" ref="F133:F139" si="67">LEFT(Q133,11)</f>
        <v>9J1_970_230</v>
      </c>
      <c r="G133" s="144" t="s">
        <v>180</v>
      </c>
      <c r="H133" s="144" t="str">
        <f t="shared" si="45"/>
        <v>1J119J1230</v>
      </c>
      <c r="I133" s="144" t="str">
        <f t="shared" ref="I133:I139" si="68">IF(G133=0,"00",IF(LEN(G133)=1,CONCATENATE(G133,0),G133))</f>
        <v>B0</v>
      </c>
      <c r="J133" s="142" t="s">
        <v>180</v>
      </c>
      <c r="L133" s="143" t="s">
        <v>377</v>
      </c>
      <c r="M133" s="142"/>
      <c r="N133" s="142">
        <v>2005</v>
      </c>
      <c r="O133" s="148">
        <v>2102</v>
      </c>
      <c r="Q133" s="140" t="s">
        <v>378</v>
      </c>
      <c r="R133" s="85" t="str">
        <f t="shared" si="47"/>
        <v>1J119J1230B0B</v>
      </c>
      <c r="S133" s="149" t="str">
        <f t="shared" si="48"/>
        <v>AKTUELL</v>
      </c>
      <c r="U133" s="140" t="s">
        <v>378</v>
      </c>
      <c r="V133" s="145" t="s">
        <v>182</v>
      </c>
      <c r="W133" s="150">
        <v>2.0000000000000001E-4</v>
      </c>
      <c r="X133" s="151"/>
      <c r="Y133" s="146" t="s">
        <v>54</v>
      </c>
      <c r="Z133" s="146" t="s">
        <v>54</v>
      </c>
      <c r="AA133" s="146" t="s">
        <v>60</v>
      </c>
      <c r="AC133" s="152" t="s">
        <v>379</v>
      </c>
      <c r="AD133" s="213" t="s">
        <v>380</v>
      </c>
      <c r="AF133" s="152"/>
      <c r="AM133" s="145" t="s">
        <v>381</v>
      </c>
      <c r="AO133" s="145" t="s">
        <v>382</v>
      </c>
      <c r="AS133" s="145" t="s">
        <v>383</v>
      </c>
      <c r="AV133" s="145" t="s">
        <v>384</v>
      </c>
      <c r="AZ133" s="214"/>
      <c r="BA133" s="145" t="s">
        <v>385</v>
      </c>
      <c r="BB133" s="145" t="s">
        <v>386</v>
      </c>
    </row>
    <row r="134" spans="1:55" s="172" customFormat="1" ht="15" customHeight="1">
      <c r="A134" s="168" t="s">
        <v>51</v>
      </c>
      <c r="B134" s="169" t="s">
        <v>375</v>
      </c>
      <c r="C134" s="170" t="s">
        <v>53</v>
      </c>
      <c r="D134" s="171" t="s">
        <v>102</v>
      </c>
      <c r="E134" s="172" t="s">
        <v>376</v>
      </c>
      <c r="F134" s="173" t="str">
        <f>LEFT(Q134,11)</f>
        <v>9J1_970_230</v>
      </c>
      <c r="G134" s="173" t="s">
        <v>180</v>
      </c>
      <c r="H134" s="173" t="str">
        <f>CONCATENATE(IF(MID(Q134,5,3)="970","1J11"),LEFT(U134,3),RIGHT(F134,3))</f>
        <v>1J119J1230</v>
      </c>
      <c r="I134" s="173" t="str">
        <f>IF(G134=0,"00",IF(LEN(G134)=1,CONCATENATE(G134,0),G134))</f>
        <v>B0</v>
      </c>
      <c r="J134" s="65" t="s">
        <v>92</v>
      </c>
      <c r="L134" s="174" t="s">
        <v>377</v>
      </c>
      <c r="M134" s="171">
        <v>7074</v>
      </c>
      <c r="N134" s="171">
        <v>2103</v>
      </c>
      <c r="O134" s="177"/>
      <c r="Q134" s="169" t="s">
        <v>378</v>
      </c>
      <c r="R134" s="68" t="str">
        <f>IF(J134&lt;&gt;"",CONCATENATE(H134,I134,J134),CONCATENATE(H134,I134,K134))</f>
        <v>1J119J1230B0C</v>
      </c>
      <c r="S134" s="178" t="str">
        <f>IF(N134="-","KEIN LIEFERUMFANG",IF(AND(N134&lt;=S$3,O134=""),"AKTUELL",IF(O134=N134,"KEIN SERIENEINSATZ",IF(N134&gt;S$3,"NOCH NICHT AKTUELL",IF(AND(N134&lt;S$3,O134&lt;S$3),"NICHT AKTUELL",IF(N134&lt;=S$3,"AKTUELL"))))))</f>
        <v>NOCH NICHT AKTUELL</v>
      </c>
      <c r="U134" s="169" t="s">
        <v>378</v>
      </c>
      <c r="V134" s="172" t="s">
        <v>182</v>
      </c>
      <c r="W134" s="179">
        <v>2.0000000000000001E-4</v>
      </c>
      <c r="X134" s="180"/>
      <c r="Y134" s="175" t="s">
        <v>54</v>
      </c>
      <c r="Z134" s="175" t="s">
        <v>54</v>
      </c>
      <c r="AA134" s="175" t="s">
        <v>60</v>
      </c>
      <c r="AC134" s="181" t="s">
        <v>379</v>
      </c>
      <c r="AD134" s="244" t="s">
        <v>737</v>
      </c>
      <c r="AF134" s="181"/>
      <c r="AM134" s="172" t="s">
        <v>381</v>
      </c>
      <c r="AO134" s="172" t="s">
        <v>382</v>
      </c>
      <c r="AS134" s="172" t="s">
        <v>383</v>
      </c>
      <c r="AV134" s="172" t="s">
        <v>384</v>
      </c>
      <c r="AZ134" s="216"/>
      <c r="BA134" s="172" t="s">
        <v>385</v>
      </c>
      <c r="BB134" s="172" t="s">
        <v>386</v>
      </c>
    </row>
    <row r="135" spans="1:55" s="145" customFormat="1">
      <c r="A135" s="139" t="s">
        <v>51</v>
      </c>
      <c r="B135" s="140" t="s">
        <v>375</v>
      </c>
      <c r="C135" s="141" t="s">
        <v>53</v>
      </c>
      <c r="D135" s="142" t="s">
        <v>102</v>
      </c>
      <c r="E135" s="145" t="s">
        <v>387</v>
      </c>
      <c r="F135" s="144" t="str">
        <f t="shared" si="67"/>
        <v>9J1_970_230</v>
      </c>
      <c r="G135" s="144" t="s">
        <v>92</v>
      </c>
      <c r="H135" s="144" t="str">
        <f t="shared" si="45"/>
        <v>1J119J1230</v>
      </c>
      <c r="I135" s="144" t="str">
        <f t="shared" si="68"/>
        <v>C0</v>
      </c>
      <c r="J135" s="142" t="s">
        <v>111</v>
      </c>
      <c r="L135" s="143" t="s">
        <v>388</v>
      </c>
      <c r="M135" s="142"/>
      <c r="N135" s="142">
        <v>2005</v>
      </c>
      <c r="O135" s="148">
        <v>2102</v>
      </c>
      <c r="Q135" s="140" t="s">
        <v>389</v>
      </c>
      <c r="R135" s="85" t="str">
        <f t="shared" si="47"/>
        <v>1J119J1230C0A</v>
      </c>
      <c r="S135" s="149" t="str">
        <f t="shared" si="48"/>
        <v>AKTUELL</v>
      </c>
      <c r="U135" s="140" t="s">
        <v>389</v>
      </c>
      <c r="V135" s="145" t="s">
        <v>182</v>
      </c>
      <c r="W135" s="150">
        <v>2.0000000000000001E-4</v>
      </c>
      <c r="X135" s="151"/>
      <c r="Y135" s="146" t="s">
        <v>54</v>
      </c>
      <c r="Z135" s="146" t="s">
        <v>54</v>
      </c>
      <c r="AA135" s="146" t="s">
        <v>60</v>
      </c>
      <c r="AC135" s="152"/>
      <c r="AD135" s="213" t="s">
        <v>380</v>
      </c>
      <c r="AF135" s="152"/>
      <c r="AM135" s="145" t="s">
        <v>381</v>
      </c>
      <c r="AO135" s="145" t="s">
        <v>382</v>
      </c>
      <c r="AS135" s="145" t="s">
        <v>383</v>
      </c>
      <c r="AV135" s="145" t="s">
        <v>384</v>
      </c>
      <c r="AZ135" s="214"/>
      <c r="BA135" s="145" t="s">
        <v>385</v>
      </c>
      <c r="BB135" s="145" t="s">
        <v>386</v>
      </c>
    </row>
    <row r="136" spans="1:55" s="172" customFormat="1" ht="15" customHeight="1">
      <c r="A136" s="168" t="s">
        <v>51</v>
      </c>
      <c r="B136" s="169" t="s">
        <v>375</v>
      </c>
      <c r="C136" s="170" t="s">
        <v>53</v>
      </c>
      <c r="D136" s="171" t="s">
        <v>102</v>
      </c>
      <c r="E136" s="172" t="s">
        <v>387</v>
      </c>
      <c r="F136" s="173" t="str">
        <f>LEFT(Q136,11)</f>
        <v>9J1_970_230</v>
      </c>
      <c r="G136" s="173" t="s">
        <v>92</v>
      </c>
      <c r="H136" s="173" t="str">
        <f>CONCATENATE(IF(MID(Q136,5,3)="970","1J11"),LEFT(U136,3),RIGHT(F136,3))</f>
        <v>1J119J1230</v>
      </c>
      <c r="I136" s="173" t="str">
        <f>IF(G136=0,"00",IF(LEN(G136)=1,CONCATENATE(G136,0),G136))</f>
        <v>C0</v>
      </c>
      <c r="J136" s="65" t="s">
        <v>180</v>
      </c>
      <c r="L136" s="174" t="s">
        <v>388</v>
      </c>
      <c r="M136" s="171">
        <v>7074</v>
      </c>
      <c r="N136" s="171">
        <v>2103</v>
      </c>
      <c r="O136" s="177"/>
      <c r="Q136" s="169" t="s">
        <v>389</v>
      </c>
      <c r="R136" s="68" t="str">
        <f>IF(J136&lt;&gt;"",CONCATENATE(H136,I136,J136),CONCATENATE(H136,I136,K136))</f>
        <v>1J119J1230C0B</v>
      </c>
      <c r="S136" s="178" t="str">
        <f>IF(N136="-","KEIN LIEFERUMFANG",IF(AND(N136&lt;=S$3,O136=""),"AKTUELL",IF(O136=N136,"KEIN SERIENEINSATZ",IF(N136&gt;S$3,"NOCH NICHT AKTUELL",IF(AND(N136&lt;S$3,O136&lt;S$3),"NICHT AKTUELL",IF(N136&lt;=S$3,"AKTUELL"))))))</f>
        <v>NOCH NICHT AKTUELL</v>
      </c>
      <c r="U136" s="169" t="s">
        <v>389</v>
      </c>
      <c r="V136" s="172" t="s">
        <v>182</v>
      </c>
      <c r="W136" s="179">
        <v>2.0000000000000001E-4</v>
      </c>
      <c r="X136" s="180"/>
      <c r="Y136" s="175" t="s">
        <v>54</v>
      </c>
      <c r="Z136" s="175" t="s">
        <v>54</v>
      </c>
      <c r="AA136" s="175" t="s">
        <v>60</v>
      </c>
      <c r="AC136" s="181"/>
      <c r="AD136" s="244" t="s">
        <v>737</v>
      </c>
      <c r="AF136" s="181"/>
      <c r="AM136" s="172" t="s">
        <v>381</v>
      </c>
      <c r="AO136" s="172" t="s">
        <v>382</v>
      </c>
      <c r="AS136" s="172" t="s">
        <v>383</v>
      </c>
      <c r="AV136" s="172" t="s">
        <v>384</v>
      </c>
      <c r="BA136" s="172" t="s">
        <v>385</v>
      </c>
      <c r="BB136" s="172" t="s">
        <v>386</v>
      </c>
    </row>
    <row r="137" spans="1:55" s="172" customFormat="1">
      <c r="A137" s="168" t="s">
        <v>51</v>
      </c>
      <c r="B137" s="169" t="s">
        <v>375</v>
      </c>
      <c r="C137" s="170" t="s">
        <v>53</v>
      </c>
      <c r="D137" s="171" t="s">
        <v>102</v>
      </c>
      <c r="E137" s="172" t="s">
        <v>376</v>
      </c>
      <c r="F137" s="173" t="str">
        <f t="shared" si="67"/>
        <v>9J1_970_230</v>
      </c>
      <c r="G137" s="173" t="s">
        <v>56</v>
      </c>
      <c r="H137" s="173" t="str">
        <f t="shared" si="45"/>
        <v>1J119J1230</v>
      </c>
      <c r="I137" s="173" t="str">
        <f t="shared" si="68"/>
        <v>D0</v>
      </c>
      <c r="J137" s="171" t="s">
        <v>111</v>
      </c>
      <c r="L137" s="174" t="s">
        <v>377</v>
      </c>
      <c r="M137" s="171">
        <v>7052</v>
      </c>
      <c r="N137" s="171">
        <v>2036</v>
      </c>
      <c r="O137" s="148">
        <v>2102</v>
      </c>
      <c r="Q137" s="169" t="s">
        <v>390</v>
      </c>
      <c r="R137" s="68" t="str">
        <f t="shared" si="47"/>
        <v>1J119J1230D0A</v>
      </c>
      <c r="S137" s="178" t="str">
        <f t="shared" si="48"/>
        <v>AKTUELL</v>
      </c>
      <c r="U137" s="169" t="s">
        <v>390</v>
      </c>
      <c r="V137" s="172" t="s">
        <v>182</v>
      </c>
      <c r="W137" s="179">
        <v>2.0000000000000001E-4</v>
      </c>
      <c r="X137" s="180"/>
      <c r="Y137" s="175" t="s">
        <v>54</v>
      </c>
      <c r="Z137" s="175" t="s">
        <v>54</v>
      </c>
      <c r="AA137" s="175" t="s">
        <v>60</v>
      </c>
      <c r="AC137" s="181" t="s">
        <v>379</v>
      </c>
      <c r="AD137" s="215" t="s">
        <v>380</v>
      </c>
      <c r="AF137" s="181"/>
      <c r="AM137" s="172" t="s">
        <v>381</v>
      </c>
      <c r="AO137" s="172" t="s">
        <v>382</v>
      </c>
      <c r="AS137" s="172" t="s">
        <v>383</v>
      </c>
      <c r="AV137" s="172" t="s">
        <v>384</v>
      </c>
      <c r="AZ137" s="216"/>
      <c r="BA137" s="172" t="s">
        <v>385</v>
      </c>
      <c r="BB137" s="74" t="s">
        <v>391</v>
      </c>
    </row>
    <row r="138" spans="1:55" s="172" customFormat="1" ht="15" customHeight="1">
      <c r="A138" s="168" t="s">
        <v>51</v>
      </c>
      <c r="B138" s="169" t="s">
        <v>375</v>
      </c>
      <c r="C138" s="170" t="s">
        <v>53</v>
      </c>
      <c r="D138" s="171" t="s">
        <v>102</v>
      </c>
      <c r="E138" s="172" t="s">
        <v>376</v>
      </c>
      <c r="F138" s="173" t="str">
        <f>LEFT(Q138,11)</f>
        <v>9J1_970_230</v>
      </c>
      <c r="G138" s="173" t="s">
        <v>56</v>
      </c>
      <c r="H138" s="173" t="str">
        <f>CONCATENATE(IF(MID(Q138,5,3)="970","1J11"),LEFT(U138,3),RIGHT(F138,3))</f>
        <v>1J119J1230</v>
      </c>
      <c r="I138" s="173" t="str">
        <f>IF(G138=0,"00",IF(LEN(G138)=1,CONCATENATE(G138,0),G138))</f>
        <v>D0</v>
      </c>
      <c r="J138" s="65" t="s">
        <v>180</v>
      </c>
      <c r="L138" s="174" t="s">
        <v>377</v>
      </c>
      <c r="M138" s="171">
        <v>7074</v>
      </c>
      <c r="N138" s="171">
        <v>2103</v>
      </c>
      <c r="O138" s="177"/>
      <c r="Q138" s="169" t="s">
        <v>390</v>
      </c>
      <c r="R138" s="68" t="str">
        <f>IF(J138&lt;&gt;"",CONCATENATE(H138,I138,J138),CONCATENATE(H138,I138,K138))</f>
        <v>1J119J1230D0B</v>
      </c>
      <c r="S138" s="178" t="str">
        <f>IF(N138="-","KEIN LIEFERUMFANG",IF(AND(N138&lt;=S$3,O138=""),"AKTUELL",IF(O138=N138,"KEIN SERIENEINSATZ",IF(N138&gt;S$3,"NOCH NICHT AKTUELL",IF(AND(N138&lt;S$3,O138&lt;S$3),"NICHT AKTUELL",IF(N138&lt;=S$3,"AKTUELL"))))))</f>
        <v>NOCH NICHT AKTUELL</v>
      </c>
      <c r="U138" s="169" t="s">
        <v>390</v>
      </c>
      <c r="V138" s="172" t="s">
        <v>182</v>
      </c>
      <c r="W138" s="179">
        <v>2.0000000000000001E-4</v>
      </c>
      <c r="X138" s="180"/>
      <c r="Y138" s="175" t="s">
        <v>54</v>
      </c>
      <c r="Z138" s="175" t="s">
        <v>54</v>
      </c>
      <c r="AA138" s="175" t="s">
        <v>60</v>
      </c>
      <c r="AC138" s="181" t="s">
        <v>379</v>
      </c>
      <c r="AD138" s="244" t="s">
        <v>737</v>
      </c>
      <c r="AF138" s="181"/>
      <c r="AM138" s="172" t="s">
        <v>381</v>
      </c>
      <c r="AO138" s="172" t="s">
        <v>382</v>
      </c>
      <c r="AS138" s="172" t="s">
        <v>383</v>
      </c>
      <c r="AV138" s="172" t="s">
        <v>384</v>
      </c>
      <c r="BA138" s="172" t="s">
        <v>385</v>
      </c>
      <c r="BB138" s="63" t="s">
        <v>391</v>
      </c>
    </row>
    <row r="139" spans="1:55" s="172" customFormat="1">
      <c r="A139" s="168" t="s">
        <v>51</v>
      </c>
      <c r="B139" s="169" t="s">
        <v>375</v>
      </c>
      <c r="C139" s="170" t="s">
        <v>53</v>
      </c>
      <c r="D139" s="171" t="s">
        <v>102</v>
      </c>
      <c r="E139" s="172" t="s">
        <v>387</v>
      </c>
      <c r="F139" s="173" t="str">
        <f t="shared" si="67"/>
        <v>9J1_970_230</v>
      </c>
      <c r="G139" s="173" t="s">
        <v>91</v>
      </c>
      <c r="H139" s="173" t="str">
        <f t="shared" si="45"/>
        <v>1J119J1230</v>
      </c>
      <c r="I139" s="173" t="str">
        <f t="shared" si="68"/>
        <v>E0</v>
      </c>
      <c r="J139" s="171" t="s">
        <v>111</v>
      </c>
      <c r="L139" s="174" t="s">
        <v>388</v>
      </c>
      <c r="M139" s="171">
        <v>7052</v>
      </c>
      <c r="N139" s="171">
        <v>2036</v>
      </c>
      <c r="O139" s="148">
        <v>2102</v>
      </c>
      <c r="Q139" s="169" t="s">
        <v>392</v>
      </c>
      <c r="R139" s="68" t="str">
        <f t="shared" si="47"/>
        <v>1J119J1230E0A</v>
      </c>
      <c r="S139" s="178" t="str">
        <f t="shared" si="48"/>
        <v>AKTUELL</v>
      </c>
      <c r="U139" s="169" t="s">
        <v>392</v>
      </c>
      <c r="V139" s="172" t="s">
        <v>182</v>
      </c>
      <c r="W139" s="179">
        <v>2.0000000000000001E-4</v>
      </c>
      <c r="X139" s="180"/>
      <c r="Y139" s="175" t="s">
        <v>54</v>
      </c>
      <c r="Z139" s="175" t="s">
        <v>54</v>
      </c>
      <c r="AA139" s="175" t="s">
        <v>60</v>
      </c>
      <c r="AC139" s="181"/>
      <c r="AD139" s="215" t="s">
        <v>380</v>
      </c>
      <c r="AF139" s="181"/>
      <c r="AM139" s="172" t="s">
        <v>381</v>
      </c>
      <c r="AO139" s="172" t="s">
        <v>382</v>
      </c>
      <c r="AS139" s="172" t="s">
        <v>383</v>
      </c>
      <c r="AV139" s="172" t="s">
        <v>384</v>
      </c>
      <c r="AZ139" s="216"/>
      <c r="BA139" s="172" t="s">
        <v>385</v>
      </c>
      <c r="BB139" s="74" t="s">
        <v>391</v>
      </c>
    </row>
    <row r="140" spans="1:55" s="172" customFormat="1" ht="15" customHeight="1">
      <c r="A140" s="168" t="s">
        <v>51</v>
      </c>
      <c r="B140" s="169" t="s">
        <v>375</v>
      </c>
      <c r="C140" s="170" t="s">
        <v>53</v>
      </c>
      <c r="D140" s="171" t="s">
        <v>102</v>
      </c>
      <c r="E140" s="172" t="s">
        <v>387</v>
      </c>
      <c r="F140" s="173" t="str">
        <f t="shared" ref="F140" si="69">LEFT(Q140,11)</f>
        <v>9J1_970_230</v>
      </c>
      <c r="G140" s="173" t="s">
        <v>91</v>
      </c>
      <c r="H140" s="173" t="str">
        <f>CONCATENATE(IF(MID(Q140,5,3)="970","1J11"),LEFT(U140,3),RIGHT(F140,3))</f>
        <v>1J119J1230</v>
      </c>
      <c r="I140" s="173" t="str">
        <f t="shared" ref="I140" si="70">IF(G140=0,"00",IF(LEN(G140)=1,CONCATENATE(G140,0),G140))</f>
        <v>E0</v>
      </c>
      <c r="J140" s="65" t="s">
        <v>180</v>
      </c>
      <c r="L140" s="174" t="s">
        <v>388</v>
      </c>
      <c r="M140" s="171">
        <v>7074</v>
      </c>
      <c r="N140" s="171">
        <v>2103</v>
      </c>
      <c r="O140" s="177"/>
      <c r="Q140" s="169" t="s">
        <v>392</v>
      </c>
      <c r="R140" s="68" t="str">
        <f>IF(J140&lt;&gt;"",CONCATENATE(H140,I140,J140),CONCATENATE(H140,I140,K140))</f>
        <v>1J119J1230E0B</v>
      </c>
      <c r="S140" s="178" t="str">
        <f>IF(N140="-","KEIN LIEFERUMFANG",IF(AND(N140&lt;=S$3,O140=""),"AKTUELL",IF(O140=N140,"KEIN SERIENEINSATZ",IF(N140&gt;S$3,"NOCH NICHT AKTUELL",IF(AND(N140&lt;S$3,O140&lt;S$3),"NICHT AKTUELL",IF(N140&lt;=S$3,"AKTUELL"))))))</f>
        <v>NOCH NICHT AKTUELL</v>
      </c>
      <c r="U140" s="169" t="s">
        <v>392</v>
      </c>
      <c r="V140" s="172" t="s">
        <v>182</v>
      </c>
      <c r="W140" s="179">
        <v>2.0000000000000001E-4</v>
      </c>
      <c r="X140" s="180"/>
      <c r="Y140" s="175" t="s">
        <v>54</v>
      </c>
      <c r="Z140" s="175" t="s">
        <v>54</v>
      </c>
      <c r="AA140" s="175" t="s">
        <v>60</v>
      </c>
      <c r="AC140" s="181"/>
      <c r="AD140" s="244" t="s">
        <v>737</v>
      </c>
      <c r="AF140" s="181"/>
      <c r="AM140" s="172" t="s">
        <v>381</v>
      </c>
      <c r="AO140" s="172" t="s">
        <v>382</v>
      </c>
      <c r="AS140" s="172" t="s">
        <v>383</v>
      </c>
      <c r="AV140" s="172" t="s">
        <v>384</v>
      </c>
      <c r="AZ140" s="216"/>
      <c r="BA140" s="172" t="s">
        <v>385</v>
      </c>
      <c r="BB140" s="63" t="s">
        <v>391</v>
      </c>
    </row>
    <row r="141" spans="1:55" s="91" customFormat="1">
      <c r="A141" s="76" t="s">
        <v>51</v>
      </c>
      <c r="B141" s="77" t="s">
        <v>393</v>
      </c>
      <c r="C141" s="78" t="s">
        <v>53</v>
      </c>
      <c r="D141" s="79" t="s">
        <v>102</v>
      </c>
      <c r="E141" s="80" t="s">
        <v>394</v>
      </c>
      <c r="F141" s="81" t="str">
        <f>LEFT(Q141,11)</f>
        <v>9J1_970_247</v>
      </c>
      <c r="G141" s="81" t="s">
        <v>111</v>
      </c>
      <c r="H141" s="81" t="str">
        <f t="shared" si="45"/>
        <v>1J119J1247</v>
      </c>
      <c r="I141" s="81" t="str">
        <f>IF(G141=0,"00",IF(LEN(G141)=1,CONCATENATE(G141,0),G141))</f>
        <v>A0</v>
      </c>
      <c r="J141" s="79" t="s">
        <v>92</v>
      </c>
      <c r="K141" s="80"/>
      <c r="L141" s="82" t="s">
        <v>395</v>
      </c>
      <c r="M141" s="79"/>
      <c r="N141" s="83">
        <v>1944</v>
      </c>
      <c r="O141" s="84">
        <v>2102</v>
      </c>
      <c r="P141" s="80"/>
      <c r="Q141" s="77" t="s">
        <v>396</v>
      </c>
      <c r="R141" s="85" t="str">
        <f t="shared" si="47"/>
        <v>1J119J1247A0C</v>
      </c>
      <c r="S141" s="86" t="str">
        <f t="shared" si="48"/>
        <v>AKTUELL</v>
      </c>
      <c r="T141" s="80"/>
      <c r="U141" s="77" t="s">
        <v>396</v>
      </c>
      <c r="V141" s="80"/>
      <c r="W141" s="87">
        <v>6.3200000000000006E-2</v>
      </c>
      <c r="X141" s="88"/>
      <c r="Y141" s="89" t="s">
        <v>54</v>
      </c>
      <c r="Z141" s="89" t="s">
        <v>54</v>
      </c>
      <c r="AA141" s="89" t="s">
        <v>60</v>
      </c>
      <c r="AB141" s="80"/>
      <c r="AC141" s="90"/>
      <c r="AD141" s="80"/>
      <c r="AE141" s="80"/>
      <c r="AF141" s="90" t="s">
        <v>397</v>
      </c>
      <c r="AG141" s="80"/>
      <c r="AH141" s="80"/>
      <c r="AI141" s="80"/>
      <c r="AJ141" s="80"/>
      <c r="AM141" s="80"/>
      <c r="AN141" s="80"/>
      <c r="AO141" s="80" t="s">
        <v>398</v>
      </c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</row>
    <row r="142" spans="1:55" s="75" customFormat="1" ht="15" customHeight="1">
      <c r="A142" s="59" t="s">
        <v>51</v>
      </c>
      <c r="B142" s="60" t="s">
        <v>393</v>
      </c>
      <c r="C142" s="61" t="s">
        <v>53</v>
      </c>
      <c r="D142" s="62" t="s">
        <v>102</v>
      </c>
      <c r="E142" s="74" t="s">
        <v>738</v>
      </c>
      <c r="F142" s="64" t="str">
        <f>LEFT(Q142,11)</f>
        <v>9J1_970_247</v>
      </c>
      <c r="G142" s="64" t="s">
        <v>111</v>
      </c>
      <c r="H142" s="64" t="str">
        <f>CONCATENATE(IF(MID(Q142,5,3)="970","1J11"),LEFT(U142,3),RIGHT(F142,3))</f>
        <v>1J119J1247</v>
      </c>
      <c r="I142" s="64" t="str">
        <f>IF(G142=0,"00",IF(LEN(G142)=1,CONCATENATE(G142,0),G142))</f>
        <v>A0</v>
      </c>
      <c r="J142" s="65" t="s">
        <v>56</v>
      </c>
      <c r="K142" s="63"/>
      <c r="L142" s="66" t="s">
        <v>395</v>
      </c>
      <c r="M142" s="62" t="s">
        <v>731</v>
      </c>
      <c r="N142" s="203">
        <v>2103</v>
      </c>
      <c r="O142" s="67"/>
      <c r="P142" s="63"/>
      <c r="Q142" s="60" t="s">
        <v>396</v>
      </c>
      <c r="R142" s="237" t="str">
        <f>IF(J142&lt;&gt;"",CONCATENATE(H142,I142,J142),CONCATENATE(H142,I142,K142))</f>
        <v>1J119J1247A0D</v>
      </c>
      <c r="S142" s="204" t="str">
        <f>IF(N142="-","KEIN LIEFERUMFANG",IF(AND(N142&lt;=S$3,O142=""),"AKTUELL",IF(O142=N142,"KEIN SERIENEINSATZ",IF(N142&gt;S$3,"NOCH NICHT AKTUELL",IF(AND(N142&lt;S$3,O142&lt;S$3),"NICHT AKTUELL",IF(N142&lt;=S$3,"AKTUELL"))))))</f>
        <v>NOCH NICHT AKTUELL</v>
      </c>
      <c r="T142" s="63"/>
      <c r="U142" s="60" t="s">
        <v>396</v>
      </c>
      <c r="V142" s="63"/>
      <c r="W142" s="205">
        <v>6.3200000000000006E-2</v>
      </c>
      <c r="X142" s="206"/>
      <c r="Y142" s="72" t="s">
        <v>54</v>
      </c>
      <c r="Z142" s="72" t="s">
        <v>54</v>
      </c>
      <c r="AA142" s="72" t="s">
        <v>60</v>
      </c>
      <c r="AB142" s="63"/>
      <c r="AC142" s="73"/>
      <c r="AD142" s="63"/>
      <c r="AE142" s="63"/>
      <c r="AF142" s="207"/>
      <c r="AG142" s="63"/>
      <c r="AH142" s="63"/>
      <c r="AI142" s="63"/>
      <c r="AJ142" s="63"/>
      <c r="AM142" s="63"/>
      <c r="AN142" s="63"/>
      <c r="AO142" s="63" t="s">
        <v>398</v>
      </c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C142" s="74" t="s">
        <v>739</v>
      </c>
    </row>
    <row r="143" spans="1:55" s="116" customFormat="1">
      <c r="A143" s="112" t="s">
        <v>51</v>
      </c>
      <c r="B143" s="113" t="s">
        <v>399</v>
      </c>
      <c r="C143" s="114" t="s">
        <v>53</v>
      </c>
      <c r="D143" s="115" t="s">
        <v>102</v>
      </c>
      <c r="E143" s="116" t="s">
        <v>394</v>
      </c>
      <c r="F143" s="117" t="str">
        <f t="shared" si="38"/>
        <v>9J0_970_248</v>
      </c>
      <c r="G143" s="117">
        <f t="shared" si="65"/>
        <v>0</v>
      </c>
      <c r="H143" s="117" t="str">
        <f t="shared" si="45"/>
        <v>1J119J0248</v>
      </c>
      <c r="I143" s="117" t="str">
        <f t="shared" ref="I143:I271" si="71">IF(G143=0,"00",IF(LEN(G143)=1,CONCATENATE(G143,0),G143))</f>
        <v>00</v>
      </c>
      <c r="J143" s="115" t="s">
        <v>82</v>
      </c>
      <c r="L143" s="92" t="s">
        <v>400</v>
      </c>
      <c r="M143" s="129">
        <v>7059</v>
      </c>
      <c r="N143" s="119">
        <v>1944</v>
      </c>
      <c r="O143" s="120">
        <v>2102</v>
      </c>
      <c r="Q143" s="113" t="s">
        <v>401</v>
      </c>
      <c r="R143" s="85" t="str">
        <f t="shared" si="47"/>
        <v>1J119J024800J</v>
      </c>
      <c r="S143" s="121" t="str">
        <f t="shared" si="48"/>
        <v>AKTUELL</v>
      </c>
      <c r="U143" s="113" t="s">
        <v>401</v>
      </c>
      <c r="V143" s="116" t="s">
        <v>165</v>
      </c>
      <c r="W143" s="122">
        <v>2.6700000000000002E-2</v>
      </c>
      <c r="X143" s="123"/>
      <c r="Y143" s="124" t="s">
        <v>54</v>
      </c>
      <c r="Z143" s="124" t="s">
        <v>54</v>
      </c>
      <c r="AA143" s="124" t="s">
        <v>60</v>
      </c>
      <c r="AC143" s="125"/>
      <c r="AF143" s="125" t="s">
        <v>402</v>
      </c>
      <c r="AO143" s="116" t="s">
        <v>403</v>
      </c>
    </row>
    <row r="144" spans="1:55" s="130" customFormat="1" ht="15" customHeight="1">
      <c r="A144" s="126" t="s">
        <v>51</v>
      </c>
      <c r="B144" s="127" t="s">
        <v>399</v>
      </c>
      <c r="C144" s="128" t="s">
        <v>53</v>
      </c>
      <c r="D144" s="129" t="s">
        <v>102</v>
      </c>
      <c r="E144" s="74" t="s">
        <v>738</v>
      </c>
      <c r="F144" s="131" t="str">
        <f>LEFT(Q144,11)</f>
        <v>9J0_970_248</v>
      </c>
      <c r="G144" s="131">
        <f>IF(LEN(Q144)=11,0,MID(Q144,13,2))</f>
        <v>0</v>
      </c>
      <c r="H144" s="131" t="str">
        <f>CONCATENATE(IF(MID(Q144,5,3)="970","1J11"),LEFT(U144,3),RIGHT(F144,3))</f>
        <v>1J119J0248</v>
      </c>
      <c r="I144" s="131" t="str">
        <f>IF(G144=0,"00",IF(LEN(G144)=1,CONCATENATE(G144,0),G144))</f>
        <v>00</v>
      </c>
      <c r="J144" s="65" t="s">
        <v>83</v>
      </c>
      <c r="L144" s="196" t="s">
        <v>400</v>
      </c>
      <c r="M144" s="129" t="s">
        <v>731</v>
      </c>
      <c r="N144" s="133">
        <v>2103</v>
      </c>
      <c r="O144" s="134"/>
      <c r="Q144" s="127" t="s">
        <v>401</v>
      </c>
      <c r="R144" s="237" t="str">
        <f>IF(J144&lt;&gt;"",CONCATENATE(H144,I144,J144),CONCATENATE(H144,I144,K144))</f>
        <v>1J119J024800K</v>
      </c>
      <c r="S144" s="135" t="str">
        <f>IF(N144="-","KEIN LIEFERUMFANG",IF(AND(N144&lt;=S$3,O144=""),"AKTUELL",IF(O144=N144,"KEIN SERIENEINSATZ",IF(N144&gt;S$3,"NOCH NICHT AKTUELL",IF(AND(N144&lt;S$3,O144&lt;S$3),"NICHT AKTUELL",IF(N144&lt;=S$3,"AKTUELL"))))))</f>
        <v>NOCH NICHT AKTUELL</v>
      </c>
      <c r="U144" s="127" t="s">
        <v>401</v>
      </c>
      <c r="V144" s="130" t="s">
        <v>165</v>
      </c>
      <c r="W144" s="136">
        <v>2.6700000000000002E-2</v>
      </c>
      <c r="X144" s="137"/>
      <c r="Y144" s="118" t="s">
        <v>54</v>
      </c>
      <c r="Z144" s="118" t="s">
        <v>54</v>
      </c>
      <c r="AA144" s="118" t="s">
        <v>60</v>
      </c>
      <c r="AC144" s="138"/>
      <c r="AF144" s="207"/>
      <c r="AO144" s="130" t="s">
        <v>403</v>
      </c>
      <c r="BC144" s="74" t="s">
        <v>740</v>
      </c>
    </row>
    <row r="145" spans="1:53" s="91" customFormat="1">
      <c r="A145" s="76" t="s">
        <v>51</v>
      </c>
      <c r="B145" s="77" t="s">
        <v>404</v>
      </c>
      <c r="C145" s="78" t="s">
        <v>53</v>
      </c>
      <c r="D145" s="79" t="s">
        <v>102</v>
      </c>
      <c r="E145" s="80"/>
      <c r="F145" s="81" t="str">
        <f t="shared" si="38"/>
        <v>9J1_970_256</v>
      </c>
      <c r="G145" s="81">
        <f t="shared" si="65"/>
        <v>0</v>
      </c>
      <c r="H145" s="81" t="str">
        <f t="shared" si="45"/>
        <v>1J119J1256</v>
      </c>
      <c r="I145" s="81" t="str">
        <f t="shared" si="71"/>
        <v>00</v>
      </c>
      <c r="J145" s="79" t="s">
        <v>83</v>
      </c>
      <c r="K145" s="80"/>
      <c r="L145" s="82" t="s">
        <v>405</v>
      </c>
      <c r="M145" s="79"/>
      <c r="N145" s="83">
        <v>1903</v>
      </c>
      <c r="O145" s="84"/>
      <c r="P145" s="80"/>
      <c r="Q145" s="77" t="s">
        <v>406</v>
      </c>
      <c r="R145" s="85" t="str">
        <f t="shared" si="47"/>
        <v>1J119J125600K</v>
      </c>
      <c r="S145" s="86" t="str">
        <f t="shared" si="48"/>
        <v>AKTUELL</v>
      </c>
      <c r="T145" s="80"/>
      <c r="U145" s="77" t="s">
        <v>406</v>
      </c>
      <c r="V145" s="80"/>
      <c r="W145" s="87">
        <v>0.9</v>
      </c>
      <c r="X145" s="210"/>
      <c r="Y145" s="89" t="s">
        <v>54</v>
      </c>
      <c r="Z145" s="89" t="s">
        <v>54</v>
      </c>
      <c r="AA145" s="89" t="s">
        <v>60</v>
      </c>
      <c r="AB145" s="80"/>
      <c r="AC145" s="90"/>
      <c r="AD145" s="80"/>
      <c r="AE145" s="80"/>
      <c r="AF145" s="90"/>
      <c r="AG145" s="80"/>
      <c r="AH145" s="80"/>
      <c r="AI145" s="80"/>
      <c r="AJ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</row>
    <row r="146" spans="1:53" s="91" customFormat="1">
      <c r="A146" s="76" t="s">
        <v>51</v>
      </c>
      <c r="B146" s="77" t="s">
        <v>407</v>
      </c>
      <c r="C146" s="78" t="s">
        <v>53</v>
      </c>
      <c r="D146" s="79" t="s">
        <v>102</v>
      </c>
      <c r="E146" s="80"/>
      <c r="F146" s="81" t="str">
        <f t="shared" si="38"/>
        <v>9J1_970_257</v>
      </c>
      <c r="G146" s="81" t="str">
        <f t="shared" si="65"/>
        <v>A</v>
      </c>
      <c r="H146" s="81" t="str">
        <f t="shared" si="45"/>
        <v>1J119J1257</v>
      </c>
      <c r="I146" s="81" t="str">
        <f t="shared" si="71"/>
        <v>A0</v>
      </c>
      <c r="J146" s="79" t="s">
        <v>57</v>
      </c>
      <c r="K146" s="80"/>
      <c r="L146" s="82" t="s">
        <v>408</v>
      </c>
      <c r="M146" s="79"/>
      <c r="N146" s="83">
        <v>2025</v>
      </c>
      <c r="O146" s="84">
        <v>2102</v>
      </c>
      <c r="P146" s="80"/>
      <c r="Q146" s="77" t="s">
        <v>409</v>
      </c>
      <c r="R146" s="85" t="str">
        <f t="shared" si="47"/>
        <v>1J119J1257A0H</v>
      </c>
      <c r="S146" s="86" t="str">
        <f t="shared" si="48"/>
        <v>AKTUELL</v>
      </c>
      <c r="T146" s="80"/>
      <c r="U146" s="77" t="s">
        <v>409</v>
      </c>
      <c r="V146" s="80"/>
      <c r="W146" s="87">
        <v>0.9</v>
      </c>
      <c r="X146" s="210"/>
      <c r="Y146" s="89" t="s">
        <v>60</v>
      </c>
      <c r="Z146" s="89" t="s">
        <v>54</v>
      </c>
      <c r="AA146" s="89" t="s">
        <v>60</v>
      </c>
      <c r="AB146" s="80"/>
      <c r="AC146" s="90"/>
      <c r="AD146" s="80"/>
      <c r="AE146" s="80"/>
      <c r="AF146" s="90"/>
      <c r="AG146" s="80"/>
      <c r="AH146" s="80"/>
      <c r="AI146" s="80"/>
      <c r="AJ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</row>
    <row r="147" spans="1:53" s="75" customFormat="1" ht="15" customHeight="1">
      <c r="A147" s="59" t="s">
        <v>51</v>
      </c>
      <c r="B147" s="60" t="s">
        <v>407</v>
      </c>
      <c r="C147" s="61" t="s">
        <v>53</v>
      </c>
      <c r="D147" s="62" t="s">
        <v>102</v>
      </c>
      <c r="E147" s="63"/>
      <c r="F147" s="64" t="str">
        <f>LEFT(Q147,11)</f>
        <v>9J1_970_257</v>
      </c>
      <c r="G147" s="64" t="str">
        <f>IF(LEN(Q147)=11,0,MID(Q147,13,2))</f>
        <v>A</v>
      </c>
      <c r="H147" s="64" t="str">
        <f>CONCATENATE(IF(MID(Q147,5,3)="970","1J11"),LEFT(U147,3),RIGHT(F147,3))</f>
        <v>1J119J1257</v>
      </c>
      <c r="I147" s="64" t="str">
        <f>IF(G147=0,"00",IF(LEN(G147)=1,CONCATENATE(G147,0),G147))</f>
        <v>A0</v>
      </c>
      <c r="J147" s="65" t="s">
        <v>82</v>
      </c>
      <c r="K147" s="63"/>
      <c r="L147" s="66" t="s">
        <v>408</v>
      </c>
      <c r="M147" s="62">
        <v>7074</v>
      </c>
      <c r="N147" s="203">
        <v>2103</v>
      </c>
      <c r="O147" s="67"/>
      <c r="P147" s="63"/>
      <c r="Q147" s="60" t="s">
        <v>409</v>
      </c>
      <c r="R147" s="68" t="str">
        <f>IF(J147&lt;&gt;"",CONCATENATE(H147,I147,J147),CONCATENATE(H147,I147,K147))</f>
        <v>1J119J1257A0J</v>
      </c>
      <c r="S147" s="204" t="str">
        <f>IF(N147="-","KEIN LIEFERUMFANG",IF(AND(N147&lt;=S$3,O147=""),"AKTUELL",IF(O147=N147,"KEIN SERIENEINSATZ",IF(N147&gt;S$3,"NOCH NICHT AKTUELL",IF(AND(N147&lt;S$3,O147&lt;S$3),"NICHT AKTUELL",IF(N147&lt;=S$3,"AKTUELL"))))))</f>
        <v>NOCH NICHT AKTUELL</v>
      </c>
      <c r="T147" s="63"/>
      <c r="U147" s="60" t="s">
        <v>409</v>
      </c>
      <c r="V147" s="63"/>
      <c r="W147" s="205">
        <v>0.9</v>
      </c>
      <c r="X147" s="71"/>
      <c r="Y147" s="72" t="s">
        <v>60</v>
      </c>
      <c r="Z147" s="72" t="s">
        <v>54</v>
      </c>
      <c r="AA147" s="72" t="s">
        <v>60</v>
      </c>
      <c r="AB147" s="63"/>
      <c r="AC147" s="73"/>
      <c r="AD147" s="63"/>
      <c r="AE147" s="63"/>
      <c r="AF147" s="73"/>
      <c r="AG147" s="63"/>
      <c r="AH147" s="63"/>
      <c r="AI147" s="63"/>
      <c r="AJ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</row>
    <row r="148" spans="1:53" s="91" customFormat="1">
      <c r="A148" s="76" t="s">
        <v>51</v>
      </c>
      <c r="B148" s="77" t="s">
        <v>410</v>
      </c>
      <c r="C148" s="78" t="s">
        <v>53</v>
      </c>
      <c r="D148" s="79" t="s">
        <v>102</v>
      </c>
      <c r="E148" s="80" t="s">
        <v>28</v>
      </c>
      <c r="F148" s="81" t="str">
        <f t="shared" si="38"/>
        <v>9J1_970_267</v>
      </c>
      <c r="G148" s="81">
        <f t="shared" si="65"/>
        <v>0</v>
      </c>
      <c r="H148" s="81" t="str">
        <f t="shared" si="45"/>
        <v>1J119J1267</v>
      </c>
      <c r="I148" s="81" t="str">
        <f t="shared" si="71"/>
        <v>00</v>
      </c>
      <c r="J148" s="79" t="s">
        <v>82</v>
      </c>
      <c r="K148" s="80"/>
      <c r="L148" s="82" t="s">
        <v>225</v>
      </c>
      <c r="M148" s="79"/>
      <c r="N148" s="83">
        <v>2025</v>
      </c>
      <c r="O148" s="84"/>
      <c r="P148" s="80"/>
      <c r="Q148" s="77" t="s">
        <v>411</v>
      </c>
      <c r="R148" s="85" t="str">
        <f t="shared" si="47"/>
        <v>1J119J126700J</v>
      </c>
      <c r="S148" s="86" t="str">
        <f t="shared" si="48"/>
        <v>AKTUELL</v>
      </c>
      <c r="T148" s="80"/>
      <c r="U148" s="77" t="s">
        <v>411</v>
      </c>
      <c r="V148" s="80"/>
      <c r="W148" s="87">
        <v>0.54630000000000001</v>
      </c>
      <c r="X148" s="88"/>
      <c r="Y148" s="89" t="s">
        <v>54</v>
      </c>
      <c r="Z148" s="89" t="s">
        <v>60</v>
      </c>
      <c r="AA148" s="89" t="s">
        <v>60</v>
      </c>
      <c r="AB148" s="80"/>
      <c r="AC148" s="90"/>
      <c r="AD148" s="80"/>
      <c r="AE148" s="80" t="s">
        <v>412</v>
      </c>
      <c r="AF148" s="90"/>
      <c r="AG148" s="80"/>
      <c r="AH148" s="80"/>
      <c r="AI148" s="80"/>
      <c r="AJ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</row>
    <row r="149" spans="1:53" s="91" customFormat="1">
      <c r="A149" s="76" t="s">
        <v>51</v>
      </c>
      <c r="B149" s="77" t="s">
        <v>410</v>
      </c>
      <c r="C149" s="78" t="s">
        <v>53</v>
      </c>
      <c r="D149" s="79" t="s">
        <v>102</v>
      </c>
      <c r="E149" s="80" t="s">
        <v>28</v>
      </c>
      <c r="F149" s="81" t="str">
        <f t="shared" si="38"/>
        <v>9J1_970_267</v>
      </c>
      <c r="G149" s="81" t="str">
        <f t="shared" si="65"/>
        <v>A</v>
      </c>
      <c r="H149" s="81" t="str">
        <f t="shared" si="45"/>
        <v>1J119J1267</v>
      </c>
      <c r="I149" s="81" t="str">
        <f t="shared" si="71"/>
        <v>A0</v>
      </c>
      <c r="J149" s="79" t="s">
        <v>82</v>
      </c>
      <c r="K149" s="80"/>
      <c r="L149" s="82" t="s">
        <v>230</v>
      </c>
      <c r="M149" s="79"/>
      <c r="N149" s="83">
        <v>2025</v>
      </c>
      <c r="O149" s="84"/>
      <c r="P149" s="80"/>
      <c r="Q149" s="77" t="s">
        <v>413</v>
      </c>
      <c r="R149" s="85" t="str">
        <f t="shared" si="47"/>
        <v>1J119J1267A0J</v>
      </c>
      <c r="S149" s="86" t="str">
        <f t="shared" si="48"/>
        <v>AKTUELL</v>
      </c>
      <c r="T149" s="80"/>
      <c r="U149" s="77" t="s">
        <v>413</v>
      </c>
      <c r="V149" s="80"/>
      <c r="W149" s="87">
        <v>4.6800000000000001E-2</v>
      </c>
      <c r="X149" s="88"/>
      <c r="Y149" s="89" t="s">
        <v>54</v>
      </c>
      <c r="Z149" s="89" t="s">
        <v>60</v>
      </c>
      <c r="AA149" s="89" t="s">
        <v>60</v>
      </c>
      <c r="AB149" s="80"/>
      <c r="AC149" s="90"/>
      <c r="AD149" s="80"/>
      <c r="AE149" s="80" t="s">
        <v>414</v>
      </c>
      <c r="AF149" s="90"/>
      <c r="AG149" s="80"/>
      <c r="AH149" s="80"/>
      <c r="AI149" s="80"/>
      <c r="AJ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</row>
    <row r="150" spans="1:53" s="91" customFormat="1">
      <c r="A150" s="76" t="s">
        <v>51</v>
      </c>
      <c r="B150" s="77" t="s">
        <v>415</v>
      </c>
      <c r="C150" s="78" t="s">
        <v>53</v>
      </c>
      <c r="D150" s="79" t="s">
        <v>102</v>
      </c>
      <c r="E150" s="80"/>
      <c r="F150" s="81" t="str">
        <f t="shared" si="38"/>
        <v>9J1_970_288</v>
      </c>
      <c r="G150" s="81">
        <f t="shared" si="65"/>
        <v>0</v>
      </c>
      <c r="H150" s="81" t="str">
        <f t="shared" si="45"/>
        <v>1J119J1288</v>
      </c>
      <c r="I150" s="81" t="str">
        <f t="shared" si="71"/>
        <v>00</v>
      </c>
      <c r="J150" s="79" t="s">
        <v>82</v>
      </c>
      <c r="K150" s="80"/>
      <c r="L150" s="82" t="s">
        <v>416</v>
      </c>
      <c r="M150" s="79"/>
      <c r="N150" s="83">
        <v>2025</v>
      </c>
      <c r="O150" s="84"/>
      <c r="P150" s="80"/>
      <c r="Q150" s="77" t="s">
        <v>417</v>
      </c>
      <c r="R150" s="85" t="str">
        <f t="shared" si="47"/>
        <v>1J119J128800J</v>
      </c>
      <c r="S150" s="86" t="str">
        <f t="shared" si="48"/>
        <v>AKTUELL</v>
      </c>
      <c r="T150" s="80"/>
      <c r="U150" s="77" t="s">
        <v>417</v>
      </c>
      <c r="V150" s="80"/>
      <c r="W150" s="87">
        <v>0.18</v>
      </c>
      <c r="X150" s="88"/>
      <c r="Y150" s="89" t="s">
        <v>60</v>
      </c>
      <c r="Z150" s="89" t="s">
        <v>54</v>
      </c>
      <c r="AA150" s="89" t="s">
        <v>60</v>
      </c>
      <c r="AB150" s="80"/>
      <c r="AC150" s="90"/>
      <c r="AD150" s="80"/>
      <c r="AE150" s="80"/>
      <c r="AF150" s="90"/>
      <c r="AG150" s="80"/>
      <c r="AH150" s="80"/>
      <c r="AI150" s="80"/>
      <c r="AJ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</row>
    <row r="151" spans="1:53" s="74" customFormat="1">
      <c r="A151" s="232" t="s">
        <v>51</v>
      </c>
      <c r="B151" s="233" t="s">
        <v>707</v>
      </c>
      <c r="C151" s="234" t="s">
        <v>53</v>
      </c>
      <c r="D151" s="65" t="s">
        <v>54</v>
      </c>
      <c r="E151" s="74" t="s">
        <v>31</v>
      </c>
      <c r="F151" s="132" t="str">
        <f t="shared" ref="F151" si="72">LEFT(Q151,11)</f>
        <v>9J1_970_295</v>
      </c>
      <c r="G151" s="132">
        <f t="shared" ref="G151" si="73">IF(LEN(Q151)=11,0,MID(Q151,13,2))</f>
        <v>0</v>
      </c>
      <c r="H151" s="132" t="str">
        <f>CONCATENATE(IF(MID(Q151,5,3)="970","1J11"),LEFT(U151,3),RIGHT(F151,3))</f>
        <v>1J119J1295</v>
      </c>
      <c r="I151" s="132" t="str">
        <f>IF(G151=0,"00",IF(LEN(G151)=1,CONCATENATE(G151,0),G151))</f>
        <v>00</v>
      </c>
      <c r="J151" s="65" t="s">
        <v>111</v>
      </c>
      <c r="L151" s="92" t="s">
        <v>58</v>
      </c>
      <c r="M151" s="65">
        <v>7047</v>
      </c>
      <c r="N151" s="235">
        <v>2048</v>
      </c>
      <c r="O151" s="236"/>
      <c r="Q151" s="233" t="s">
        <v>708</v>
      </c>
      <c r="R151" s="237" t="str">
        <f>IF(J151&lt;&gt;"",CONCATENATE(H151,I151,J151),CONCATENATE(H151,I151,K151))</f>
        <v>1J119J129500A</v>
      </c>
      <c r="S151" s="238" t="str">
        <f>IF(N151="-","KEIN LIEFERUMFANG",IF(AND(N151&lt;=S$3,O151=""),"AKTUELL",IF(O151=N151,"KEIN SERIENEINSATZ",IF(N151&gt;S$3,"NOCH NICHT AKTUELL",IF(AND(N151&lt;S$3,O151&lt;S$3),"NICHT AKTUELL",IF(N151&lt;=S$3,"AKTUELL"))))))</f>
        <v>AKTUELL</v>
      </c>
      <c r="U151" s="233" t="s">
        <v>708</v>
      </c>
      <c r="W151" s="239">
        <v>1</v>
      </c>
      <c r="X151" s="240"/>
      <c r="Y151" s="241" t="s">
        <v>54</v>
      </c>
      <c r="Z151" s="241" t="s">
        <v>54</v>
      </c>
      <c r="AA151" s="241" t="s">
        <v>60</v>
      </c>
      <c r="AC151" s="207"/>
      <c r="AF151" s="207"/>
      <c r="AH151" s="74" t="s">
        <v>709</v>
      </c>
    </row>
    <row r="152" spans="1:53" s="116" customFormat="1">
      <c r="A152" s="112" t="s">
        <v>51</v>
      </c>
      <c r="B152" s="113" t="s">
        <v>418</v>
      </c>
      <c r="C152" s="114" t="s">
        <v>53</v>
      </c>
      <c r="D152" s="115" t="s">
        <v>54</v>
      </c>
      <c r="E152" s="116" t="s">
        <v>33</v>
      </c>
      <c r="F152" s="117" t="str">
        <f t="shared" si="38"/>
        <v>9J0_970_307</v>
      </c>
      <c r="G152" s="117">
        <f t="shared" si="65"/>
        <v>0</v>
      </c>
      <c r="H152" s="117" t="str">
        <f t="shared" si="45"/>
        <v>1J119J0307</v>
      </c>
      <c r="I152" s="117" t="str">
        <f t="shared" si="71"/>
        <v>00</v>
      </c>
      <c r="J152" s="115" t="s">
        <v>82</v>
      </c>
      <c r="L152" s="92" t="s">
        <v>419</v>
      </c>
      <c r="M152" s="129">
        <v>7059</v>
      </c>
      <c r="N152" s="119">
        <v>1849</v>
      </c>
      <c r="O152" s="120"/>
      <c r="Q152" s="113" t="s">
        <v>420</v>
      </c>
      <c r="R152" s="85" t="str">
        <f t="shared" si="47"/>
        <v>1J119J030700J</v>
      </c>
      <c r="S152" s="121" t="str">
        <f t="shared" si="48"/>
        <v>AKTUELL</v>
      </c>
      <c r="U152" s="113" t="s">
        <v>420</v>
      </c>
      <c r="V152" s="116" t="s">
        <v>165</v>
      </c>
      <c r="W152" s="122">
        <v>0.33069999999999999</v>
      </c>
      <c r="X152" s="123"/>
      <c r="Y152" s="124" t="s">
        <v>54</v>
      </c>
      <c r="Z152" s="124" t="s">
        <v>60</v>
      </c>
      <c r="AA152" s="124" t="s">
        <v>60</v>
      </c>
      <c r="AC152" s="125"/>
      <c r="AF152" s="125"/>
      <c r="AJ152" s="116" t="s">
        <v>421</v>
      </c>
    </row>
    <row r="153" spans="1:53" s="116" customFormat="1">
      <c r="A153" s="112" t="s">
        <v>51</v>
      </c>
      <c r="B153" s="113" t="s">
        <v>422</v>
      </c>
      <c r="C153" s="114" t="s">
        <v>53</v>
      </c>
      <c r="D153" s="115" t="s">
        <v>102</v>
      </c>
      <c r="E153" s="217"/>
      <c r="F153" s="117" t="str">
        <f t="shared" si="38"/>
        <v>9J0_970_316</v>
      </c>
      <c r="G153" s="117">
        <f t="shared" si="65"/>
        <v>0</v>
      </c>
      <c r="H153" s="117" t="str">
        <f t="shared" si="45"/>
        <v>1J119J0316</v>
      </c>
      <c r="I153" s="117" t="str">
        <f t="shared" si="71"/>
        <v>00</v>
      </c>
      <c r="J153" s="115" t="s">
        <v>57</v>
      </c>
      <c r="L153" s="92" t="s">
        <v>775</v>
      </c>
      <c r="M153" s="129" t="s">
        <v>423</v>
      </c>
      <c r="N153" s="119">
        <v>2013</v>
      </c>
      <c r="O153" s="120"/>
      <c r="Q153" s="113" t="s">
        <v>424</v>
      </c>
      <c r="R153" s="85" t="str">
        <f t="shared" si="47"/>
        <v>1J119J031600H</v>
      </c>
      <c r="S153" s="121" t="str">
        <f t="shared" si="48"/>
        <v>AKTUELL</v>
      </c>
      <c r="U153" s="113" t="s">
        <v>424</v>
      </c>
      <c r="V153" s="116" t="s">
        <v>165</v>
      </c>
      <c r="W153" s="122">
        <v>2.0000000000000001E-4</v>
      </c>
      <c r="X153" s="123"/>
      <c r="Y153" s="124" t="s">
        <v>102</v>
      </c>
      <c r="Z153" s="124" t="s">
        <v>54</v>
      </c>
      <c r="AA153" s="124" t="s">
        <v>60</v>
      </c>
      <c r="AC153" s="125"/>
      <c r="AF153" s="125"/>
    </row>
    <row r="154" spans="1:53" s="116" customFormat="1">
      <c r="A154" s="112" t="s">
        <v>51</v>
      </c>
      <c r="B154" s="113" t="s">
        <v>422</v>
      </c>
      <c r="C154" s="114" t="s">
        <v>53</v>
      </c>
      <c r="D154" s="115" t="s">
        <v>102</v>
      </c>
      <c r="E154" s="116" t="s">
        <v>425</v>
      </c>
      <c r="F154" s="117" t="str">
        <f t="shared" si="38"/>
        <v>9J0_970_316</v>
      </c>
      <c r="G154" s="117" t="str">
        <f t="shared" si="65"/>
        <v>A</v>
      </c>
      <c r="H154" s="117" t="str">
        <f t="shared" si="45"/>
        <v>1J119J0316</v>
      </c>
      <c r="I154" s="117" t="str">
        <f t="shared" si="71"/>
        <v>A0</v>
      </c>
      <c r="J154" s="115" t="s">
        <v>57</v>
      </c>
      <c r="L154" s="92" t="s">
        <v>426</v>
      </c>
      <c r="M154" s="129">
        <v>7059</v>
      </c>
      <c r="N154" s="119">
        <v>2025</v>
      </c>
      <c r="O154" s="120"/>
      <c r="Q154" s="113" t="s">
        <v>427</v>
      </c>
      <c r="R154" s="85" t="str">
        <f t="shared" si="47"/>
        <v>1J119J0316A0H</v>
      </c>
      <c r="S154" s="121" t="str">
        <f t="shared" si="48"/>
        <v>AKTUELL</v>
      </c>
      <c r="U154" s="113" t="s">
        <v>427</v>
      </c>
      <c r="V154" s="116" t="s">
        <v>165</v>
      </c>
      <c r="W154" s="122">
        <v>0.34179999999999999</v>
      </c>
      <c r="X154" s="123"/>
      <c r="Y154" s="124" t="s">
        <v>54</v>
      </c>
      <c r="Z154" s="124" t="s">
        <v>54</v>
      </c>
      <c r="AA154" s="124" t="s">
        <v>60</v>
      </c>
      <c r="AC154" s="125"/>
      <c r="AF154" s="125"/>
      <c r="AT154" s="116" t="s">
        <v>428</v>
      </c>
      <c r="AU154" s="116" t="s">
        <v>429</v>
      </c>
    </row>
    <row r="155" spans="1:53" s="116" customFormat="1">
      <c r="A155" s="112" t="s">
        <v>51</v>
      </c>
      <c r="B155" s="113" t="s">
        <v>422</v>
      </c>
      <c r="C155" s="114" t="s">
        <v>53</v>
      </c>
      <c r="D155" s="115" t="s">
        <v>102</v>
      </c>
      <c r="E155" s="116" t="s">
        <v>425</v>
      </c>
      <c r="F155" s="117" t="str">
        <f t="shared" si="38"/>
        <v>9J0_970_316</v>
      </c>
      <c r="G155" s="117" t="s">
        <v>180</v>
      </c>
      <c r="H155" s="117" t="str">
        <f t="shared" si="45"/>
        <v>1J119J0316</v>
      </c>
      <c r="I155" s="117" t="str">
        <f t="shared" si="71"/>
        <v>B0</v>
      </c>
      <c r="J155" s="115" t="s">
        <v>111</v>
      </c>
      <c r="L155" s="92" t="s">
        <v>430</v>
      </c>
      <c r="M155" s="129">
        <v>7059</v>
      </c>
      <c r="N155" s="119">
        <v>2005</v>
      </c>
      <c r="O155" s="120"/>
      <c r="Q155" s="113" t="s">
        <v>431</v>
      </c>
      <c r="R155" s="85" t="str">
        <f t="shared" si="47"/>
        <v>1J119J0316B0A</v>
      </c>
      <c r="S155" s="121" t="str">
        <f t="shared" si="48"/>
        <v>AKTUELL</v>
      </c>
      <c r="U155" s="113" t="s">
        <v>431</v>
      </c>
      <c r="V155" s="116" t="s">
        <v>165</v>
      </c>
      <c r="W155" s="122">
        <v>0.34179999999999999</v>
      </c>
      <c r="X155" s="123"/>
      <c r="Y155" s="124" t="s">
        <v>54</v>
      </c>
      <c r="Z155" s="124" t="s">
        <v>54</v>
      </c>
      <c r="AA155" s="124" t="s">
        <v>60</v>
      </c>
      <c r="AC155" s="125"/>
      <c r="AF155" s="125"/>
      <c r="AT155" s="116" t="s">
        <v>428</v>
      </c>
      <c r="AU155" s="116" t="s">
        <v>429</v>
      </c>
    </row>
    <row r="156" spans="1:53" s="63" customFormat="1">
      <c r="A156" s="59" t="s">
        <v>51</v>
      </c>
      <c r="B156" s="249" t="s">
        <v>824</v>
      </c>
      <c r="C156" s="61" t="s">
        <v>53</v>
      </c>
      <c r="D156" s="62" t="s">
        <v>102</v>
      </c>
      <c r="E156" s="248"/>
      <c r="F156" s="64" t="str">
        <f>LEFT(Q156,11)</f>
        <v>9J1_970_318</v>
      </c>
      <c r="G156" s="64">
        <f t="shared" ref="G156" si="74">IF(LEN(Q156)=11,0,MID(Q156,13,2))</f>
        <v>0</v>
      </c>
      <c r="H156" s="64" t="str">
        <f t="shared" ref="H156" si="75">CONCATENATE(IF(MID(Q156,5,3)="970","1J11"),LEFT(U156,3),RIGHT(F156,3))</f>
        <v>1J119J1318</v>
      </c>
      <c r="I156" s="64" t="str">
        <f t="shared" ref="I156" si="76">IF(G156=0,"00",IF(LEN(G156)=1,CONCATENATE(G156,0),G156))</f>
        <v>00</v>
      </c>
      <c r="J156" s="62" t="s">
        <v>111</v>
      </c>
      <c r="L156" s="92" t="s">
        <v>825</v>
      </c>
      <c r="M156" s="62">
        <v>7267</v>
      </c>
      <c r="N156" s="203">
        <v>2112</v>
      </c>
      <c r="O156" s="67"/>
      <c r="Q156" s="60" t="s">
        <v>823</v>
      </c>
      <c r="R156" s="68" t="str">
        <f t="shared" ref="R156" si="77">IF(J156&lt;&gt;"",CONCATENATE(H156,I156,J156),CONCATENATE(H156,I156,K156))</f>
        <v>1J119J131800A</v>
      </c>
      <c r="S156" s="69" t="str">
        <f t="shared" ref="S156" si="78">IF(N156="-","KEIN LIEFERUMFANG",IF(AND(N156&lt;=S$3,O156=""),"AKTUELL",IF(O156=N156,"KEIN SERIENEINSATZ",IF(N156&gt;S$3,"NOCH NICHT AKTUELL",IF(AND(N156&lt;S$3,O156&lt;S$3),"NICHT AKTUELL",IF(N156&lt;=S$3,"AKTUELL"))))))</f>
        <v>NOCH NICHT AKTUELL</v>
      </c>
      <c r="U156" s="60" t="s">
        <v>823</v>
      </c>
      <c r="W156" s="205"/>
      <c r="X156" s="206"/>
      <c r="Y156" s="72" t="s">
        <v>102</v>
      </c>
      <c r="Z156" s="72" t="s">
        <v>54</v>
      </c>
      <c r="AA156" s="72" t="s">
        <v>60</v>
      </c>
      <c r="AC156" s="73"/>
      <c r="AF156" s="73"/>
    </row>
    <row r="157" spans="1:53" s="80" customFormat="1">
      <c r="A157" s="76" t="s">
        <v>51</v>
      </c>
      <c r="B157" s="77" t="s">
        <v>432</v>
      </c>
      <c r="C157" s="78" t="s">
        <v>53</v>
      </c>
      <c r="D157" s="79" t="s">
        <v>102</v>
      </c>
      <c r="E157" s="218"/>
      <c r="F157" s="81" t="str">
        <f t="shared" si="38"/>
        <v>9J1_970_319</v>
      </c>
      <c r="G157" s="81" t="str">
        <f t="shared" si="65"/>
        <v>C</v>
      </c>
      <c r="H157" s="81" t="str">
        <f t="shared" si="45"/>
        <v>1J119J1319</v>
      </c>
      <c r="I157" s="81" t="str">
        <f t="shared" si="71"/>
        <v>C0</v>
      </c>
      <c r="J157" s="79" t="s">
        <v>82</v>
      </c>
      <c r="L157" s="92" t="s">
        <v>776</v>
      </c>
      <c r="M157" s="62">
        <v>7075</v>
      </c>
      <c r="N157" s="83">
        <v>1933</v>
      </c>
      <c r="O157" s="84"/>
      <c r="Q157" s="77" t="s">
        <v>433</v>
      </c>
      <c r="R157" s="85" t="str">
        <f t="shared" si="47"/>
        <v>1J119J1319C0J</v>
      </c>
      <c r="S157" s="209" t="str">
        <f t="shared" si="48"/>
        <v>AKTUELL</v>
      </c>
      <c r="U157" s="77" t="s">
        <v>433</v>
      </c>
      <c r="W157" s="87">
        <v>1.5625400579999998E-4</v>
      </c>
      <c r="X157" s="88"/>
      <c r="Y157" s="89" t="s">
        <v>102</v>
      </c>
      <c r="Z157" s="89" t="s">
        <v>54</v>
      </c>
      <c r="AA157" s="89" t="s">
        <v>60</v>
      </c>
      <c r="AC157" s="90"/>
      <c r="AF157" s="90"/>
    </row>
    <row r="158" spans="1:53" s="80" customFormat="1">
      <c r="A158" s="76" t="s">
        <v>51</v>
      </c>
      <c r="B158" s="77" t="s">
        <v>432</v>
      </c>
      <c r="C158" s="78" t="s">
        <v>53</v>
      </c>
      <c r="D158" s="79" t="s">
        <v>102</v>
      </c>
      <c r="E158" s="80" t="s">
        <v>425</v>
      </c>
      <c r="F158" s="81" t="str">
        <f t="shared" si="38"/>
        <v>9J1_970_319</v>
      </c>
      <c r="G158" s="81" t="str">
        <f t="shared" si="65"/>
        <v>D</v>
      </c>
      <c r="H158" s="81" t="str">
        <f t="shared" si="45"/>
        <v>1J119J1319</v>
      </c>
      <c r="I158" s="81" t="str">
        <f t="shared" si="71"/>
        <v>D0</v>
      </c>
      <c r="J158" s="79" t="s">
        <v>83</v>
      </c>
      <c r="L158" s="82" t="s">
        <v>434</v>
      </c>
      <c r="M158" s="79"/>
      <c r="N158" s="83">
        <v>1933</v>
      </c>
      <c r="O158" s="84"/>
      <c r="Q158" s="77" t="s">
        <v>435</v>
      </c>
      <c r="R158" s="85" t="str">
        <f t="shared" si="47"/>
        <v>1J119J1319D0K</v>
      </c>
      <c r="S158" s="209" t="str">
        <f t="shared" si="48"/>
        <v>AKTUELL</v>
      </c>
      <c r="U158" s="77" t="s">
        <v>435</v>
      </c>
      <c r="W158" s="87">
        <v>0.55759999999999998</v>
      </c>
      <c r="X158" s="88"/>
      <c r="Y158" s="89" t="s">
        <v>54</v>
      </c>
      <c r="Z158" s="89" t="s">
        <v>54</v>
      </c>
      <c r="AA158" s="89" t="s">
        <v>60</v>
      </c>
      <c r="AC158" s="90"/>
      <c r="AF158" s="90"/>
      <c r="AT158" s="80" t="s">
        <v>436</v>
      </c>
      <c r="AU158" s="80" t="s">
        <v>437</v>
      </c>
    </row>
    <row r="159" spans="1:53" s="80" customFormat="1">
      <c r="A159" s="76" t="s">
        <v>51</v>
      </c>
      <c r="B159" s="77" t="s">
        <v>432</v>
      </c>
      <c r="C159" s="78" t="s">
        <v>53</v>
      </c>
      <c r="D159" s="79" t="s">
        <v>102</v>
      </c>
      <c r="E159" s="80" t="s">
        <v>425</v>
      </c>
      <c r="F159" s="81" t="str">
        <f t="shared" si="38"/>
        <v>9J1_970_319</v>
      </c>
      <c r="G159" s="81" t="str">
        <f t="shared" si="65"/>
        <v>E</v>
      </c>
      <c r="H159" s="81" t="str">
        <f t="shared" si="45"/>
        <v>1J119J1319</v>
      </c>
      <c r="I159" s="81" t="str">
        <f t="shared" si="71"/>
        <v>E0</v>
      </c>
      <c r="J159" s="79" t="s">
        <v>83</v>
      </c>
      <c r="L159" s="82" t="s">
        <v>434</v>
      </c>
      <c r="M159" s="79"/>
      <c r="N159" s="83">
        <v>1933</v>
      </c>
      <c r="O159" s="84"/>
      <c r="Q159" s="77" t="s">
        <v>438</v>
      </c>
      <c r="R159" s="85" t="str">
        <f t="shared" si="47"/>
        <v>1J119J1319E0K</v>
      </c>
      <c r="S159" s="209" t="str">
        <f t="shared" si="48"/>
        <v>AKTUELL</v>
      </c>
      <c r="U159" s="77" t="s">
        <v>438</v>
      </c>
      <c r="W159" s="87">
        <v>2.0000000000000001E-4</v>
      </c>
      <c r="X159" s="88"/>
      <c r="Y159" s="89" t="s">
        <v>54</v>
      </c>
      <c r="Z159" s="89" t="s">
        <v>54</v>
      </c>
      <c r="AA159" s="89" t="s">
        <v>60</v>
      </c>
      <c r="AC159" s="90"/>
      <c r="AF159" s="90"/>
      <c r="AT159" s="80" t="s">
        <v>436</v>
      </c>
      <c r="AU159" s="80" t="s">
        <v>437</v>
      </c>
    </row>
    <row r="160" spans="1:53" s="91" customFormat="1">
      <c r="A160" s="76" t="s">
        <v>51</v>
      </c>
      <c r="B160" s="77" t="s">
        <v>439</v>
      </c>
      <c r="C160" s="78" t="s">
        <v>53</v>
      </c>
      <c r="D160" s="79" t="s">
        <v>102</v>
      </c>
      <c r="E160" s="80" t="s">
        <v>440</v>
      </c>
      <c r="F160" s="81" t="str">
        <f t="shared" si="38"/>
        <v>9J1_970_327</v>
      </c>
      <c r="G160" s="81">
        <f t="shared" si="65"/>
        <v>0</v>
      </c>
      <c r="H160" s="81" t="str">
        <f t="shared" si="45"/>
        <v>1J119J1327</v>
      </c>
      <c r="I160" s="81" t="str">
        <f t="shared" si="71"/>
        <v>00</v>
      </c>
      <c r="J160" s="79" t="s">
        <v>82</v>
      </c>
      <c r="K160" s="80"/>
      <c r="L160" s="82" t="s">
        <v>441</v>
      </c>
      <c r="M160" s="79">
        <v>7244</v>
      </c>
      <c r="N160" s="83">
        <v>1933</v>
      </c>
      <c r="O160" s="67">
        <v>2114</v>
      </c>
      <c r="P160" s="80"/>
      <c r="Q160" s="77" t="s">
        <v>442</v>
      </c>
      <c r="R160" s="85" t="str">
        <f t="shared" si="47"/>
        <v>1J119J132700J</v>
      </c>
      <c r="S160" s="86" t="str">
        <f t="shared" si="48"/>
        <v>AKTUELL</v>
      </c>
      <c r="T160" s="80"/>
      <c r="U160" s="77" t="s">
        <v>442</v>
      </c>
      <c r="V160" s="80"/>
      <c r="W160" s="87">
        <v>4.7699999999999999E-2</v>
      </c>
      <c r="X160" s="88"/>
      <c r="Y160" s="89" t="s">
        <v>54</v>
      </c>
      <c r="Z160" s="89" t="s">
        <v>54</v>
      </c>
      <c r="AA160" s="89" t="s">
        <v>60</v>
      </c>
      <c r="AB160" s="80"/>
      <c r="AC160" s="90"/>
      <c r="AD160" s="80"/>
      <c r="AE160" s="80"/>
      <c r="AF160" s="90"/>
      <c r="AG160" s="80"/>
      <c r="AH160" s="80"/>
      <c r="AI160" s="80"/>
      <c r="AJ160" s="80"/>
      <c r="AM160" s="80"/>
      <c r="AN160" s="80"/>
      <c r="AO160" s="80"/>
      <c r="AP160" s="80"/>
      <c r="AQ160" s="80"/>
      <c r="AR160" s="80" t="s">
        <v>443</v>
      </c>
      <c r="AS160" s="80"/>
      <c r="AT160" s="80"/>
      <c r="AU160" s="80"/>
      <c r="AV160" s="80"/>
      <c r="AW160" s="80"/>
      <c r="AX160" s="80"/>
      <c r="AY160" s="80"/>
      <c r="AZ160" s="80"/>
      <c r="BA160" s="80" t="s">
        <v>444</v>
      </c>
    </row>
    <row r="161" spans="1:53" s="108" customFormat="1">
      <c r="A161" s="93" t="s">
        <v>51</v>
      </c>
      <c r="B161" s="94" t="s">
        <v>439</v>
      </c>
      <c r="C161" s="95" t="s">
        <v>53</v>
      </c>
      <c r="D161" s="96" t="s">
        <v>102</v>
      </c>
      <c r="E161" s="97" t="s">
        <v>445</v>
      </c>
      <c r="F161" s="98" t="str">
        <f t="shared" si="38"/>
        <v>9J1_970_327</v>
      </c>
      <c r="G161" s="98" t="str">
        <f t="shared" si="65"/>
        <v>A</v>
      </c>
      <c r="H161" s="98" t="str">
        <f t="shared" si="45"/>
        <v>1J119J1327</v>
      </c>
      <c r="I161" s="98" t="str">
        <f t="shared" si="71"/>
        <v>A0</v>
      </c>
      <c r="J161" s="96" t="s">
        <v>111</v>
      </c>
      <c r="K161" s="97"/>
      <c r="L161" s="99" t="s">
        <v>441</v>
      </c>
      <c r="M161" s="96">
        <v>7011</v>
      </c>
      <c r="N161" s="101">
        <v>2025</v>
      </c>
      <c r="O161" s="102"/>
      <c r="P161" s="97"/>
      <c r="Q161" s="219" t="s">
        <v>446</v>
      </c>
      <c r="R161" s="103" t="str">
        <f t="shared" si="47"/>
        <v>1J119J1327A0A</v>
      </c>
      <c r="S161" s="104" t="str">
        <f t="shared" si="48"/>
        <v>AKTUELL</v>
      </c>
      <c r="T161" s="97"/>
      <c r="U161" s="219" t="s">
        <v>446</v>
      </c>
      <c r="V161" s="97"/>
      <c r="W161" s="105">
        <v>4.7699999999999999E-2</v>
      </c>
      <c r="X161" s="106"/>
      <c r="Y161" s="100" t="s">
        <v>54</v>
      </c>
      <c r="Z161" s="100" t="s">
        <v>54</v>
      </c>
      <c r="AA161" s="100" t="s">
        <v>60</v>
      </c>
      <c r="AB161" s="97"/>
      <c r="AC161" s="107"/>
      <c r="AD161" s="97"/>
      <c r="AE161" s="97"/>
      <c r="AF161" s="107"/>
      <c r="AG161" s="97"/>
      <c r="AH161" s="97"/>
      <c r="AI161" s="97"/>
      <c r="AJ161" s="97"/>
      <c r="AM161" s="97"/>
      <c r="AN161" s="97"/>
      <c r="AO161" s="97"/>
      <c r="AP161" s="97"/>
      <c r="AQ161" s="97"/>
      <c r="AR161" s="153" t="s">
        <v>443</v>
      </c>
      <c r="AS161" s="97"/>
      <c r="AT161" s="97"/>
      <c r="AU161" s="97"/>
      <c r="AV161" s="97"/>
      <c r="AW161" s="97"/>
      <c r="AX161" s="97"/>
      <c r="AY161" s="97"/>
      <c r="AZ161" s="97"/>
      <c r="BA161" s="153" t="s">
        <v>444</v>
      </c>
    </row>
    <row r="162" spans="1:53" s="91" customFormat="1">
      <c r="A162" s="76" t="s">
        <v>51</v>
      </c>
      <c r="B162" s="77" t="s">
        <v>447</v>
      </c>
      <c r="C162" s="78" t="s">
        <v>53</v>
      </c>
      <c r="D162" s="79" t="s">
        <v>102</v>
      </c>
      <c r="E162" s="80" t="s">
        <v>36</v>
      </c>
      <c r="F162" s="81" t="str">
        <f t="shared" si="38"/>
        <v>9J1_970_332</v>
      </c>
      <c r="G162" s="81" t="s">
        <v>92</v>
      </c>
      <c r="H162" s="81" t="str">
        <f t="shared" si="45"/>
        <v>1J119J1332</v>
      </c>
      <c r="I162" s="81" t="str">
        <f t="shared" si="71"/>
        <v>C0</v>
      </c>
      <c r="J162" s="79" t="s">
        <v>180</v>
      </c>
      <c r="K162" s="80"/>
      <c r="L162" s="82" t="s">
        <v>448</v>
      </c>
      <c r="M162" s="79">
        <v>7244</v>
      </c>
      <c r="N162" s="83">
        <v>1912</v>
      </c>
      <c r="O162" s="67">
        <v>2114</v>
      </c>
      <c r="P162" s="80"/>
      <c r="Q162" s="77" t="s">
        <v>449</v>
      </c>
      <c r="R162" s="85" t="str">
        <f t="shared" si="47"/>
        <v>1J119J1332C0B</v>
      </c>
      <c r="S162" s="86" t="str">
        <f t="shared" si="48"/>
        <v>AKTUELL</v>
      </c>
      <c r="T162" s="80"/>
      <c r="U162" s="77" t="s">
        <v>449</v>
      </c>
      <c r="V162" s="80"/>
      <c r="W162" s="87">
        <v>0.1176</v>
      </c>
      <c r="X162" s="80"/>
      <c r="Y162" s="89" t="s">
        <v>60</v>
      </c>
      <c r="Z162" s="89" t="s">
        <v>54</v>
      </c>
      <c r="AA162" s="89" t="s">
        <v>60</v>
      </c>
      <c r="AB162" s="80"/>
      <c r="AC162" s="90"/>
      <c r="AD162" s="80"/>
      <c r="AE162" s="80"/>
      <c r="AF162" s="90"/>
      <c r="AG162" s="80"/>
      <c r="AH162" s="80"/>
      <c r="AI162" s="80"/>
      <c r="AJ162" s="80"/>
      <c r="AM162" s="80" t="s">
        <v>450</v>
      </c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</row>
    <row r="163" spans="1:53" s="145" customFormat="1">
      <c r="A163" s="139" t="s">
        <v>51</v>
      </c>
      <c r="B163" s="140" t="s">
        <v>447</v>
      </c>
      <c r="C163" s="141" t="s">
        <v>53</v>
      </c>
      <c r="D163" s="142" t="s">
        <v>102</v>
      </c>
      <c r="E163" s="145" t="s">
        <v>36</v>
      </c>
      <c r="F163" s="144" t="str">
        <f t="shared" si="38"/>
        <v>9J1_970_332</v>
      </c>
      <c r="G163" s="144" t="str">
        <f t="shared" si="65"/>
        <v>D</v>
      </c>
      <c r="H163" s="144" t="str">
        <f t="shared" si="45"/>
        <v>1J119J1332</v>
      </c>
      <c r="I163" s="144" t="str">
        <f t="shared" si="71"/>
        <v>D0</v>
      </c>
      <c r="J163" s="142" t="s">
        <v>111</v>
      </c>
      <c r="L163" s="143" t="s">
        <v>448</v>
      </c>
      <c r="M163" s="142"/>
      <c r="N163" s="147">
        <v>2013</v>
      </c>
      <c r="O163" s="148"/>
      <c r="Q163" s="140" t="s">
        <v>451</v>
      </c>
      <c r="R163" s="85" t="str">
        <f t="shared" si="47"/>
        <v>1J119J1332D0A</v>
      </c>
      <c r="S163" s="149" t="str">
        <f t="shared" si="48"/>
        <v>AKTUELL</v>
      </c>
      <c r="U163" s="140" t="s">
        <v>449</v>
      </c>
      <c r="V163" s="145" t="s">
        <v>182</v>
      </c>
      <c r="W163" s="150">
        <v>0.1176</v>
      </c>
      <c r="Y163" s="146" t="s">
        <v>60</v>
      </c>
      <c r="Z163" s="146" t="s">
        <v>54</v>
      </c>
      <c r="AA163" s="146" t="s">
        <v>60</v>
      </c>
      <c r="AC163" s="152"/>
      <c r="AF163" s="152"/>
      <c r="AM163" s="151" t="s">
        <v>452</v>
      </c>
    </row>
    <row r="164" spans="1:53" s="145" customFormat="1">
      <c r="A164" s="139" t="s">
        <v>51</v>
      </c>
      <c r="B164" s="140" t="s">
        <v>447</v>
      </c>
      <c r="C164" s="141" t="s">
        <v>53</v>
      </c>
      <c r="D164" s="142" t="s">
        <v>102</v>
      </c>
      <c r="E164" s="145" t="s">
        <v>453</v>
      </c>
      <c r="F164" s="144" t="str">
        <f>LEFT(Q164,11)</f>
        <v>9J1_970_333</v>
      </c>
      <c r="G164" s="144" t="str">
        <f t="shared" si="65"/>
        <v>A</v>
      </c>
      <c r="H164" s="144" t="str">
        <f t="shared" si="45"/>
        <v>1J119J1333</v>
      </c>
      <c r="I164" s="144" t="str">
        <f>IF(G164=0,"00",IF(LEN(G164)=1,CONCATENATE(G164,0),G164))</f>
        <v>A0</v>
      </c>
      <c r="J164" s="142" t="s">
        <v>111</v>
      </c>
      <c r="L164" s="143" t="s">
        <v>454</v>
      </c>
      <c r="M164" s="142"/>
      <c r="N164" s="142">
        <v>2013</v>
      </c>
      <c r="O164" s="148"/>
      <c r="Q164" s="140" t="s">
        <v>455</v>
      </c>
      <c r="R164" s="85" t="str">
        <f t="shared" si="47"/>
        <v>1J119J1333A0A</v>
      </c>
      <c r="S164" s="149" t="str">
        <f t="shared" si="48"/>
        <v>AKTUELL</v>
      </c>
      <c r="U164" s="140" t="s">
        <v>455</v>
      </c>
      <c r="V164" s="145" t="s">
        <v>182</v>
      </c>
      <c r="W164" s="150"/>
      <c r="Y164" s="146" t="s">
        <v>54</v>
      </c>
      <c r="Z164" s="146" t="s">
        <v>54</v>
      </c>
      <c r="AA164" s="146" t="s">
        <v>60</v>
      </c>
      <c r="AC164" s="152"/>
      <c r="AD164" s="152"/>
      <c r="AE164" s="145" t="s">
        <v>456</v>
      </c>
      <c r="AF164" s="152"/>
      <c r="AM164" s="220" t="s">
        <v>457</v>
      </c>
    </row>
    <row r="165" spans="1:53" s="145" customFormat="1">
      <c r="A165" s="139" t="s">
        <v>51</v>
      </c>
      <c r="B165" s="140" t="s">
        <v>447</v>
      </c>
      <c r="C165" s="141" t="s">
        <v>53</v>
      </c>
      <c r="D165" s="142" t="s">
        <v>102</v>
      </c>
      <c r="E165" s="145" t="s">
        <v>453</v>
      </c>
      <c r="F165" s="144" t="str">
        <f>LEFT(Q165,11)</f>
        <v>9J1_970_333</v>
      </c>
      <c r="G165" s="144" t="str">
        <f t="shared" si="65"/>
        <v>B</v>
      </c>
      <c r="H165" s="144" t="str">
        <f t="shared" si="45"/>
        <v>1J119J1333</v>
      </c>
      <c r="I165" s="144" t="str">
        <f>IF(G165=0,"00",IF(LEN(G165)=1,CONCATENATE(G165,0),G165))</f>
        <v>B0</v>
      </c>
      <c r="J165" s="142" t="s">
        <v>111</v>
      </c>
      <c r="L165" s="143" t="s">
        <v>458</v>
      </c>
      <c r="M165" s="142"/>
      <c r="N165" s="142">
        <v>2013</v>
      </c>
      <c r="O165" s="148"/>
      <c r="Q165" s="140" t="s">
        <v>459</v>
      </c>
      <c r="R165" s="85" t="str">
        <f t="shared" si="47"/>
        <v>1J119J1333B0A</v>
      </c>
      <c r="S165" s="149" t="str">
        <f t="shared" si="48"/>
        <v>AKTUELL</v>
      </c>
      <c r="U165" s="140" t="s">
        <v>459</v>
      </c>
      <c r="V165" s="145" t="s">
        <v>182</v>
      </c>
      <c r="W165" s="150"/>
      <c r="Y165" s="146" t="s">
        <v>54</v>
      </c>
      <c r="Z165" s="146" t="s">
        <v>54</v>
      </c>
      <c r="AA165" s="146" t="s">
        <v>60</v>
      </c>
      <c r="AC165" s="152"/>
      <c r="AD165" s="152"/>
      <c r="AE165" s="145" t="s">
        <v>456</v>
      </c>
      <c r="AF165" s="152"/>
      <c r="AM165" s="220" t="s">
        <v>460</v>
      </c>
    </row>
    <row r="166" spans="1:53" s="145" customFormat="1">
      <c r="A166" s="112" t="s">
        <v>51</v>
      </c>
      <c r="B166" s="113" t="s">
        <v>461</v>
      </c>
      <c r="C166" s="114" t="s">
        <v>53</v>
      </c>
      <c r="D166" s="115" t="s">
        <v>102</v>
      </c>
      <c r="E166" s="116" t="s">
        <v>28</v>
      </c>
      <c r="F166" s="117" t="str">
        <f>LEFT(Q166,11)</f>
        <v>9J0_970_334</v>
      </c>
      <c r="G166" s="117">
        <f t="shared" si="65"/>
        <v>0</v>
      </c>
      <c r="H166" s="117" t="str">
        <f t="shared" si="45"/>
        <v>1J119J0334</v>
      </c>
      <c r="I166" s="117" t="str">
        <f>IF(G166=0,"00",IF(LEN(G166)=1,CONCATENATE(G166,0),G166))</f>
        <v>00</v>
      </c>
      <c r="J166" s="115" t="s">
        <v>111</v>
      </c>
      <c r="K166" s="116"/>
      <c r="L166" s="92" t="s">
        <v>462</v>
      </c>
      <c r="M166" s="129">
        <v>7059</v>
      </c>
      <c r="N166" s="115">
        <v>2025</v>
      </c>
      <c r="O166" s="120"/>
      <c r="P166" s="116"/>
      <c r="Q166" s="113" t="s">
        <v>463</v>
      </c>
      <c r="R166" s="85" t="str">
        <f t="shared" si="47"/>
        <v>1J119J033400A</v>
      </c>
      <c r="S166" s="121" t="str">
        <f t="shared" si="48"/>
        <v>AKTUELL</v>
      </c>
      <c r="T166" s="116"/>
      <c r="U166" s="113" t="s">
        <v>463</v>
      </c>
      <c r="V166" s="116" t="s">
        <v>165</v>
      </c>
      <c r="W166" s="122"/>
      <c r="X166" s="116"/>
      <c r="Y166" s="124" t="s">
        <v>54</v>
      </c>
      <c r="Z166" s="124" t="s">
        <v>54</v>
      </c>
      <c r="AA166" s="124" t="s">
        <v>60</v>
      </c>
      <c r="AB166" s="116"/>
      <c r="AC166" s="125"/>
      <c r="AD166" s="125"/>
      <c r="AE166" s="116" t="s">
        <v>464</v>
      </c>
      <c r="AF166" s="125"/>
      <c r="AG166" s="116"/>
      <c r="AH166" s="116"/>
      <c r="AI166" s="116"/>
      <c r="AJ166" s="116"/>
      <c r="AK166" s="116"/>
      <c r="AL166" s="116"/>
      <c r="AM166" s="221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1:53" s="145" customFormat="1">
      <c r="A167" s="112" t="s">
        <v>51</v>
      </c>
      <c r="B167" s="113" t="s">
        <v>461</v>
      </c>
      <c r="C167" s="114" t="s">
        <v>53</v>
      </c>
      <c r="D167" s="115" t="s">
        <v>102</v>
      </c>
      <c r="E167" s="116" t="s">
        <v>28</v>
      </c>
      <c r="F167" s="117" t="str">
        <f>LEFT(Q167,11)</f>
        <v>9J0_970_334</v>
      </c>
      <c r="G167" s="117" t="str">
        <f t="shared" si="65"/>
        <v>A</v>
      </c>
      <c r="H167" s="117" t="str">
        <f t="shared" si="45"/>
        <v>1J119J0334</v>
      </c>
      <c r="I167" s="117" t="str">
        <f>IF(G167=0,"00",IF(LEN(G167)=1,CONCATENATE(G167,0),G167))</f>
        <v>A0</v>
      </c>
      <c r="J167" s="115" t="s">
        <v>111</v>
      </c>
      <c r="K167" s="116"/>
      <c r="L167" s="92" t="s">
        <v>465</v>
      </c>
      <c r="M167" s="129">
        <v>7059</v>
      </c>
      <c r="N167" s="115">
        <v>2025</v>
      </c>
      <c r="O167" s="120"/>
      <c r="P167" s="116"/>
      <c r="Q167" s="113" t="s">
        <v>466</v>
      </c>
      <c r="R167" s="85" t="str">
        <f t="shared" si="47"/>
        <v>1J119J0334A0A</v>
      </c>
      <c r="S167" s="121" t="str">
        <f t="shared" si="48"/>
        <v>AKTUELL</v>
      </c>
      <c r="T167" s="116"/>
      <c r="U167" s="113" t="s">
        <v>466</v>
      </c>
      <c r="V167" s="116" t="s">
        <v>165</v>
      </c>
      <c r="W167" s="122"/>
      <c r="X167" s="116"/>
      <c r="Y167" s="124" t="s">
        <v>54</v>
      </c>
      <c r="Z167" s="124" t="s">
        <v>54</v>
      </c>
      <c r="AA167" s="124" t="s">
        <v>60</v>
      </c>
      <c r="AB167" s="116"/>
      <c r="AC167" s="125"/>
      <c r="AD167" s="125"/>
      <c r="AE167" s="116" t="s">
        <v>464</v>
      </c>
      <c r="AF167" s="125"/>
      <c r="AG167" s="116"/>
      <c r="AH167" s="116"/>
      <c r="AI167" s="116"/>
      <c r="AJ167" s="116"/>
      <c r="AK167" s="116"/>
      <c r="AL167" s="116"/>
      <c r="AM167" s="221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</row>
    <row r="168" spans="1:53" s="91" customFormat="1">
      <c r="A168" s="76" t="s">
        <v>51</v>
      </c>
      <c r="B168" s="77" t="s">
        <v>467</v>
      </c>
      <c r="C168" s="78" t="s">
        <v>53</v>
      </c>
      <c r="D168" s="79" t="s">
        <v>102</v>
      </c>
      <c r="E168" s="80" t="s">
        <v>468</v>
      </c>
      <c r="F168" s="81" t="str">
        <f t="shared" si="38"/>
        <v>9J1_970_339</v>
      </c>
      <c r="G168" s="81">
        <f>IF(LEN(Q168)=11,0,MID(Q168,13,2))</f>
        <v>0</v>
      </c>
      <c r="H168" s="81" t="str">
        <f t="shared" si="45"/>
        <v>1J119J1339</v>
      </c>
      <c r="I168" s="81" t="str">
        <f t="shared" si="71"/>
        <v>00</v>
      </c>
      <c r="J168" s="79" t="s">
        <v>82</v>
      </c>
      <c r="K168" s="80"/>
      <c r="L168" s="82" t="s">
        <v>469</v>
      </c>
      <c r="M168" s="79"/>
      <c r="N168" s="83">
        <v>1933</v>
      </c>
      <c r="O168" s="84"/>
      <c r="P168" s="80"/>
      <c r="Q168" s="77" t="s">
        <v>470</v>
      </c>
      <c r="R168" s="85" t="str">
        <f t="shared" si="47"/>
        <v>1J119J133900J</v>
      </c>
      <c r="S168" s="86" t="str">
        <f t="shared" si="48"/>
        <v>AKTUELL</v>
      </c>
      <c r="T168" s="80"/>
      <c r="U168" s="77" t="s">
        <v>470</v>
      </c>
      <c r="V168" s="80"/>
      <c r="W168" s="87">
        <v>0.29899999999999999</v>
      </c>
      <c r="X168" s="80"/>
      <c r="Y168" s="89" t="s">
        <v>54</v>
      </c>
      <c r="Z168" s="89" t="s">
        <v>54</v>
      </c>
      <c r="AA168" s="89" t="s">
        <v>60</v>
      </c>
      <c r="AB168" s="80"/>
      <c r="AC168" s="90"/>
      <c r="AD168" s="80"/>
      <c r="AE168" s="80"/>
      <c r="AF168" s="90"/>
      <c r="AG168" s="80"/>
      <c r="AH168" s="80"/>
      <c r="AI168" s="80"/>
      <c r="AJ168" s="80"/>
      <c r="AM168" s="80"/>
      <c r="AN168" s="80"/>
      <c r="AO168" s="80"/>
      <c r="AP168" s="80"/>
      <c r="AQ168" s="80"/>
      <c r="AR168" s="80"/>
      <c r="AS168" s="80"/>
      <c r="AT168" s="80" t="s">
        <v>471</v>
      </c>
      <c r="AU168" s="80"/>
      <c r="AV168" s="80"/>
      <c r="AW168" s="80"/>
      <c r="AX168" s="80"/>
      <c r="AY168" s="80"/>
    </row>
    <row r="169" spans="1:53" s="91" customFormat="1">
      <c r="A169" s="76" t="s">
        <v>51</v>
      </c>
      <c r="B169" s="77" t="s">
        <v>467</v>
      </c>
      <c r="C169" s="78" t="s">
        <v>53</v>
      </c>
      <c r="D169" s="79" t="s">
        <v>102</v>
      </c>
      <c r="E169" s="80"/>
      <c r="F169" s="81" t="str">
        <f t="shared" si="38"/>
        <v>9J1_970_339</v>
      </c>
      <c r="G169" s="81" t="str">
        <f>IF(LEN(Q169)=11,0,MID(Q169,13,2))</f>
        <v>A</v>
      </c>
      <c r="H169" s="81" t="str">
        <f t="shared" si="45"/>
        <v>1J119J1339</v>
      </c>
      <c r="I169" s="81" t="str">
        <f t="shared" si="71"/>
        <v>A0</v>
      </c>
      <c r="J169" s="79" t="s">
        <v>89</v>
      </c>
      <c r="K169" s="80"/>
      <c r="L169" s="82" t="s">
        <v>472</v>
      </c>
      <c r="M169" s="79"/>
      <c r="N169" s="83">
        <v>2025</v>
      </c>
      <c r="O169" s="84"/>
      <c r="P169" s="80"/>
      <c r="Q169" s="77" t="s">
        <v>473</v>
      </c>
      <c r="R169" s="85" t="str">
        <f t="shared" si="47"/>
        <v>1J119J1339A0M</v>
      </c>
      <c r="S169" s="86" t="str">
        <f t="shared" si="48"/>
        <v>AKTUELL</v>
      </c>
      <c r="T169" s="80"/>
      <c r="U169" s="77" t="s">
        <v>473</v>
      </c>
      <c r="V169" s="80"/>
      <c r="W169" s="87">
        <v>0.2132</v>
      </c>
      <c r="X169" s="80"/>
      <c r="Y169" s="89" t="s">
        <v>60</v>
      </c>
      <c r="Z169" s="89" t="s">
        <v>54</v>
      </c>
      <c r="AA169" s="89" t="s">
        <v>60</v>
      </c>
      <c r="AB169" s="80"/>
      <c r="AC169" s="90"/>
      <c r="AD169" s="80"/>
      <c r="AE169" s="80"/>
      <c r="AF169" s="90"/>
      <c r="AG169" s="80"/>
      <c r="AH169" s="80"/>
      <c r="AI169" s="80"/>
      <c r="AJ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</row>
    <row r="170" spans="1:53" s="91" customFormat="1">
      <c r="A170" s="76" t="s">
        <v>51</v>
      </c>
      <c r="B170" s="77" t="s">
        <v>474</v>
      </c>
      <c r="C170" s="78" t="s">
        <v>53</v>
      </c>
      <c r="D170" s="79" t="s">
        <v>102</v>
      </c>
      <c r="E170" s="80"/>
      <c r="F170" s="81" t="str">
        <f t="shared" si="38"/>
        <v>9J1_970_340</v>
      </c>
      <c r="G170" s="81" t="str">
        <f t="shared" ref="G170:G245" si="79">IF(LEN(Q170)=11,0,MID(Q170,13,2))</f>
        <v>A</v>
      </c>
      <c r="H170" s="81" t="str">
        <f t="shared" si="45"/>
        <v>1J119J1340</v>
      </c>
      <c r="I170" s="81" t="str">
        <f t="shared" si="71"/>
        <v>A0</v>
      </c>
      <c r="J170" s="79" t="s">
        <v>57</v>
      </c>
      <c r="K170" s="80"/>
      <c r="L170" s="82" t="s">
        <v>475</v>
      </c>
      <c r="M170" s="79"/>
      <c r="N170" s="83">
        <v>2025</v>
      </c>
      <c r="O170" s="84"/>
      <c r="P170" s="80"/>
      <c r="Q170" s="77" t="s">
        <v>476</v>
      </c>
      <c r="R170" s="85" t="str">
        <f t="shared" si="47"/>
        <v>1J119J1340A0H</v>
      </c>
      <c r="S170" s="86" t="str">
        <f t="shared" si="48"/>
        <v>AKTUELL</v>
      </c>
      <c r="T170" s="80"/>
      <c r="U170" s="77" t="s">
        <v>476</v>
      </c>
      <c r="V170" s="80"/>
      <c r="W170" s="87">
        <v>0.75</v>
      </c>
      <c r="X170" s="80"/>
      <c r="Y170" s="89" t="s">
        <v>60</v>
      </c>
      <c r="Z170" s="89" t="s">
        <v>54</v>
      </c>
      <c r="AA170" s="89" t="s">
        <v>60</v>
      </c>
      <c r="AB170" s="80"/>
      <c r="AC170" s="90"/>
      <c r="AD170" s="80"/>
      <c r="AE170" s="80"/>
      <c r="AF170" s="90"/>
      <c r="AG170" s="80"/>
      <c r="AH170" s="80"/>
      <c r="AI170" s="80"/>
      <c r="AJ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</row>
    <row r="171" spans="1:53" s="57" customFormat="1">
      <c r="A171" s="42" t="s">
        <v>51</v>
      </c>
      <c r="B171" s="43" t="s">
        <v>477</v>
      </c>
      <c r="C171" s="44" t="s">
        <v>53</v>
      </c>
      <c r="D171" s="45" t="s">
        <v>54</v>
      </c>
      <c r="E171" s="46" t="s">
        <v>478</v>
      </c>
      <c r="F171" s="47" t="str">
        <f t="shared" ref="F171:F266" si="80">LEFT(Q171,11)</f>
        <v>9J1_970_350</v>
      </c>
      <c r="G171" s="47" t="str">
        <f t="shared" si="79"/>
        <v>F</v>
      </c>
      <c r="H171" s="47" t="str">
        <f t="shared" si="45"/>
        <v>1J119J1350</v>
      </c>
      <c r="I171" s="47" t="str">
        <f t="shared" si="71"/>
        <v>F0</v>
      </c>
      <c r="J171" s="45" t="s">
        <v>479</v>
      </c>
      <c r="K171" s="46"/>
      <c r="L171" s="48" t="s">
        <v>480</v>
      </c>
      <c r="M171" s="45"/>
      <c r="N171" s="199">
        <v>2025</v>
      </c>
      <c r="O171" s="49">
        <v>2037</v>
      </c>
      <c r="P171" s="46"/>
      <c r="Q171" s="43" t="s">
        <v>481</v>
      </c>
      <c r="R171" s="50" t="str">
        <f t="shared" si="47"/>
        <v>1J119J1350F0S</v>
      </c>
      <c r="S171" s="200" t="str">
        <f t="shared" si="48"/>
        <v>NICHT AKTUELL</v>
      </c>
      <c r="T171" s="46"/>
      <c r="U171" s="43" t="s">
        <v>481</v>
      </c>
      <c r="V171" s="46"/>
      <c r="W171" s="201">
        <v>0.20084979281767953</v>
      </c>
      <c r="X171" s="46"/>
      <c r="Y171" s="54" t="s">
        <v>54</v>
      </c>
      <c r="Z171" s="54" t="s">
        <v>54</v>
      </c>
      <c r="AA171" s="54" t="s">
        <v>60</v>
      </c>
      <c r="AB171" s="46"/>
      <c r="AC171" s="55"/>
      <c r="AD171" s="46"/>
      <c r="AE171" s="46"/>
      <c r="AF171" s="55"/>
      <c r="AG171" s="46" t="s">
        <v>482</v>
      </c>
      <c r="AH171" s="46"/>
      <c r="AI171" s="46" t="s">
        <v>483</v>
      </c>
      <c r="AJ171" s="46"/>
      <c r="AK171" s="46" t="s">
        <v>484</v>
      </c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 t="s">
        <v>485</v>
      </c>
      <c r="AW171" s="46"/>
      <c r="AX171" s="46"/>
      <c r="AY171" s="46"/>
      <c r="AZ171" s="46" t="s">
        <v>486</v>
      </c>
    </row>
    <row r="172" spans="1:53" s="57" customFormat="1">
      <c r="A172" s="42" t="s">
        <v>51</v>
      </c>
      <c r="B172" s="43" t="s">
        <v>477</v>
      </c>
      <c r="C172" s="44" t="s">
        <v>53</v>
      </c>
      <c r="D172" s="45" t="s">
        <v>54</v>
      </c>
      <c r="E172" s="46" t="s">
        <v>478</v>
      </c>
      <c r="F172" s="47" t="str">
        <f t="shared" si="80"/>
        <v>9J1_970_350</v>
      </c>
      <c r="G172" s="47" t="str">
        <f t="shared" si="79"/>
        <v>F</v>
      </c>
      <c r="H172" s="47" t="str">
        <f t="shared" si="45"/>
        <v>1J119J1350</v>
      </c>
      <c r="I172" s="47" t="str">
        <f t="shared" si="71"/>
        <v>F0</v>
      </c>
      <c r="J172" s="58" t="s">
        <v>487</v>
      </c>
      <c r="K172" s="46"/>
      <c r="L172" s="48" t="s">
        <v>480</v>
      </c>
      <c r="M172" s="45">
        <v>7077</v>
      </c>
      <c r="N172" s="199">
        <v>2025</v>
      </c>
      <c r="O172" s="49">
        <v>2037</v>
      </c>
      <c r="P172" s="46"/>
      <c r="Q172" s="43" t="s">
        <v>481</v>
      </c>
      <c r="R172" s="50" t="str">
        <f t="shared" si="47"/>
        <v>1J119J1350F0T</v>
      </c>
      <c r="S172" s="200" t="str">
        <f t="shared" si="48"/>
        <v>NICHT AKTUELL</v>
      </c>
      <c r="T172" s="46"/>
      <c r="U172" s="43" t="s">
        <v>481</v>
      </c>
      <c r="V172" s="46"/>
      <c r="W172" s="201">
        <v>0.20084979281767953</v>
      </c>
      <c r="X172" s="46"/>
      <c r="Y172" s="54" t="s">
        <v>54</v>
      </c>
      <c r="Z172" s="54" t="s">
        <v>54</v>
      </c>
      <c r="AA172" s="54" t="s">
        <v>60</v>
      </c>
      <c r="AB172" s="46"/>
      <c r="AC172" s="55"/>
      <c r="AD172" s="46"/>
      <c r="AE172" s="46"/>
      <c r="AF172" s="55"/>
      <c r="AG172" s="46" t="s">
        <v>482</v>
      </c>
      <c r="AH172" s="46"/>
      <c r="AI172" s="46" t="s">
        <v>488</v>
      </c>
      <c r="AJ172" s="46"/>
      <c r="AK172" s="46" t="s">
        <v>484</v>
      </c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 t="s">
        <v>485</v>
      </c>
      <c r="AW172" s="46"/>
      <c r="AX172" s="46"/>
      <c r="AY172" s="46"/>
      <c r="AZ172" s="46" t="s">
        <v>486</v>
      </c>
    </row>
    <row r="173" spans="1:53" s="75" customFormat="1">
      <c r="A173" s="59" t="s">
        <v>51</v>
      </c>
      <c r="B173" s="60" t="s">
        <v>477</v>
      </c>
      <c r="C173" s="61" t="s">
        <v>53</v>
      </c>
      <c r="D173" s="62" t="s">
        <v>54</v>
      </c>
      <c r="E173" s="63" t="s">
        <v>478</v>
      </c>
      <c r="F173" s="64" t="str">
        <f t="shared" si="80"/>
        <v>9J1_970_350</v>
      </c>
      <c r="G173" s="64" t="str">
        <f t="shared" si="79"/>
        <v>F</v>
      </c>
      <c r="H173" s="64" t="str">
        <f t="shared" si="45"/>
        <v>1J119J1350</v>
      </c>
      <c r="I173" s="64" t="str">
        <f t="shared" si="71"/>
        <v>F0</v>
      </c>
      <c r="J173" s="65" t="s">
        <v>489</v>
      </c>
      <c r="K173" s="63"/>
      <c r="L173" s="66" t="s">
        <v>480</v>
      </c>
      <c r="M173" s="62">
        <v>7077</v>
      </c>
      <c r="N173" s="203">
        <v>2038</v>
      </c>
      <c r="O173" s="67">
        <v>2047</v>
      </c>
      <c r="P173" s="63"/>
      <c r="Q173" s="60" t="s">
        <v>481</v>
      </c>
      <c r="R173" s="68" t="str">
        <f t="shared" si="47"/>
        <v>1J119J1350F0V</v>
      </c>
      <c r="S173" s="204" t="str">
        <f t="shared" si="48"/>
        <v>NICHT AKTUELL</v>
      </c>
      <c r="T173" s="63"/>
      <c r="U173" s="60" t="s">
        <v>481</v>
      </c>
      <c r="V173" s="63"/>
      <c r="W173" s="205">
        <v>0.20084979281767953</v>
      </c>
      <c r="X173" s="63"/>
      <c r="Y173" s="72" t="s">
        <v>54</v>
      </c>
      <c r="Z173" s="72" t="s">
        <v>54</v>
      </c>
      <c r="AA173" s="72" t="s">
        <v>60</v>
      </c>
      <c r="AB173" s="63"/>
      <c r="AC173" s="73"/>
      <c r="AD173" s="63"/>
      <c r="AE173" s="63"/>
      <c r="AF173" s="73"/>
      <c r="AG173" s="74" t="s">
        <v>490</v>
      </c>
      <c r="AH173" s="63"/>
      <c r="AI173" s="63" t="s">
        <v>488</v>
      </c>
      <c r="AJ173" s="63"/>
      <c r="AK173" s="63" t="s">
        <v>484</v>
      </c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 t="s">
        <v>485</v>
      </c>
      <c r="AW173" s="63"/>
      <c r="AX173" s="63"/>
      <c r="AY173" s="63"/>
      <c r="AZ173" s="63" t="s">
        <v>486</v>
      </c>
    </row>
    <row r="174" spans="1:53" s="75" customFormat="1">
      <c r="A174" s="59" t="s">
        <v>51</v>
      </c>
      <c r="B174" s="60" t="s">
        <v>477</v>
      </c>
      <c r="C174" s="61" t="s">
        <v>53</v>
      </c>
      <c r="D174" s="62" t="s">
        <v>54</v>
      </c>
      <c r="E174" s="63" t="s">
        <v>478</v>
      </c>
      <c r="F174" s="64" t="str">
        <f t="shared" ref="F174" si="81">LEFT(Q174,11)</f>
        <v>9J1_970_350</v>
      </c>
      <c r="G174" s="64" t="str">
        <f t="shared" ref="G174" si="82">IF(LEN(Q174)=11,0,MID(Q174,13,2))</f>
        <v>F</v>
      </c>
      <c r="H174" s="64" t="str">
        <f t="shared" ref="H174" si="83">CONCATENATE(IF(MID(Q174,5,3)="970","1J11"),LEFT(U174,3),RIGHT(F174,3))</f>
        <v>1J119J1350</v>
      </c>
      <c r="I174" s="64" t="str">
        <f t="shared" ref="I174" si="84">IF(G174=0,"00",IF(LEN(G174)=1,CONCATENATE(G174,0),G174))</f>
        <v>F0</v>
      </c>
      <c r="J174" s="65" t="s">
        <v>609</v>
      </c>
      <c r="K174" s="63"/>
      <c r="L174" s="66" t="s">
        <v>480</v>
      </c>
      <c r="M174" s="62" t="s">
        <v>771</v>
      </c>
      <c r="N174" s="203">
        <v>2048</v>
      </c>
      <c r="O174" s="67">
        <v>2114</v>
      </c>
      <c r="P174" s="63"/>
      <c r="Q174" s="60" t="s">
        <v>481</v>
      </c>
      <c r="R174" s="68" t="str">
        <f t="shared" ref="R174" si="85">IF(J174&lt;&gt;"",CONCATENATE(H174,I174,J174),CONCATENATE(H174,I174,K174))</f>
        <v>1J119J1350F0W</v>
      </c>
      <c r="S174" s="204" t="str">
        <f t="shared" ref="S174" si="86">IF(N174="-","KEIN LIEFERUMFANG",IF(AND(N174&lt;=S$3,O174=""),"AKTUELL",IF(O174=N174,"KEIN SERIENEINSATZ",IF(N174&gt;S$3,"NOCH NICHT AKTUELL",IF(AND(N174&lt;S$3,O174&lt;S$3),"NICHT AKTUELL",IF(N174&lt;=S$3,"AKTUELL"))))))</f>
        <v>AKTUELL</v>
      </c>
      <c r="T174" s="63"/>
      <c r="U174" s="60" t="s">
        <v>481</v>
      </c>
      <c r="V174" s="63"/>
      <c r="W174" s="205">
        <v>0.20084979281767953</v>
      </c>
      <c r="X174" s="63"/>
      <c r="Y174" s="72" t="s">
        <v>54</v>
      </c>
      <c r="Z174" s="72" t="s">
        <v>54</v>
      </c>
      <c r="AA174" s="72" t="s">
        <v>60</v>
      </c>
      <c r="AB174" s="63"/>
      <c r="AC174" s="73"/>
      <c r="AD174" s="63"/>
      <c r="AE174" s="63"/>
      <c r="AF174" s="73"/>
      <c r="AG174" s="74" t="s">
        <v>749</v>
      </c>
      <c r="AH174" s="63"/>
      <c r="AI174" s="63" t="s">
        <v>488</v>
      </c>
      <c r="AJ174" s="63"/>
      <c r="AK174" s="63" t="s">
        <v>484</v>
      </c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 t="s">
        <v>485</v>
      </c>
      <c r="AW174" s="63"/>
      <c r="AX174" s="63"/>
      <c r="AY174" s="63"/>
      <c r="AZ174" s="63" t="s">
        <v>486</v>
      </c>
    </row>
    <row r="175" spans="1:53" s="57" customFormat="1">
      <c r="A175" s="42" t="s">
        <v>51</v>
      </c>
      <c r="B175" s="43" t="s">
        <v>477</v>
      </c>
      <c r="C175" s="44" t="s">
        <v>53</v>
      </c>
      <c r="D175" s="45" t="s">
        <v>54</v>
      </c>
      <c r="E175" s="46" t="s">
        <v>478</v>
      </c>
      <c r="F175" s="47" t="str">
        <f t="shared" si="80"/>
        <v>9J1_970_350</v>
      </c>
      <c r="G175" s="47" t="str">
        <f t="shared" si="79"/>
        <v>G</v>
      </c>
      <c r="H175" s="47" t="str">
        <f t="shared" ref="H175:H278" si="87">CONCATENATE(IF(MID(Q175,5,3)="970","1J11"),LEFT(U175,3),RIGHT(F175,3))</f>
        <v>1J119J1350</v>
      </c>
      <c r="I175" s="47" t="str">
        <f t="shared" si="71"/>
        <v>G0</v>
      </c>
      <c r="J175" s="45" t="s">
        <v>479</v>
      </c>
      <c r="K175" s="46"/>
      <c r="L175" s="48" t="s">
        <v>491</v>
      </c>
      <c r="M175" s="45"/>
      <c r="N175" s="199">
        <v>2025</v>
      </c>
      <c r="O175" s="49">
        <v>2037</v>
      </c>
      <c r="P175" s="46"/>
      <c r="Q175" s="43" t="s">
        <v>492</v>
      </c>
      <c r="R175" s="50" t="str">
        <f t="shared" ref="R175:R278" si="88">IF(J175&lt;&gt;"",CONCATENATE(H175,I175,J175),CONCATENATE(H175,I175,K175))</f>
        <v>1J119J1350G0S</v>
      </c>
      <c r="S175" s="200" t="str">
        <f t="shared" ref="S175:S278" si="89">IF(N175="-","KEIN LIEFERUMFANG",IF(AND(N175&lt;=S$3,O175=""),"AKTUELL",IF(O175=N175,"KEIN SERIENEINSATZ",IF(N175&gt;S$3,"NOCH NICHT AKTUELL",IF(AND(N175&lt;S$3,O175&lt;S$3),"NICHT AKTUELL",IF(N175&lt;=S$3,"AKTUELL"))))))</f>
        <v>NICHT AKTUELL</v>
      </c>
      <c r="T175" s="46"/>
      <c r="U175" s="43" t="s">
        <v>492</v>
      </c>
      <c r="V175" s="46"/>
      <c r="W175" s="201">
        <v>0.2662427486187845</v>
      </c>
      <c r="X175" s="46"/>
      <c r="Y175" s="54" t="s">
        <v>54</v>
      </c>
      <c r="Z175" s="54" t="s">
        <v>54</v>
      </c>
      <c r="AA175" s="54" t="s">
        <v>60</v>
      </c>
      <c r="AB175" s="46"/>
      <c r="AC175" s="55"/>
      <c r="AD175" s="46"/>
      <c r="AE175" s="46"/>
      <c r="AF175" s="55"/>
      <c r="AG175" s="46" t="s">
        <v>493</v>
      </c>
      <c r="AH175" s="46"/>
      <c r="AI175" s="46" t="s">
        <v>483</v>
      </c>
      <c r="AJ175" s="46"/>
      <c r="AK175" s="46" t="s">
        <v>484</v>
      </c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 t="s">
        <v>485</v>
      </c>
      <c r="AW175" s="46"/>
      <c r="AX175" s="46"/>
      <c r="AY175" s="46"/>
      <c r="AZ175" s="46" t="s">
        <v>486</v>
      </c>
    </row>
    <row r="176" spans="1:53" s="57" customFormat="1">
      <c r="A176" s="42" t="s">
        <v>51</v>
      </c>
      <c r="B176" s="43" t="s">
        <v>477</v>
      </c>
      <c r="C176" s="44" t="s">
        <v>53</v>
      </c>
      <c r="D176" s="45" t="s">
        <v>54</v>
      </c>
      <c r="E176" s="46" t="s">
        <v>478</v>
      </c>
      <c r="F176" s="47" t="str">
        <f t="shared" si="80"/>
        <v>9J1_970_350</v>
      </c>
      <c r="G176" s="47" t="str">
        <f t="shared" si="79"/>
        <v>G</v>
      </c>
      <c r="H176" s="47" t="str">
        <f t="shared" si="87"/>
        <v>1J119J1350</v>
      </c>
      <c r="I176" s="47" t="str">
        <f t="shared" si="71"/>
        <v>G0</v>
      </c>
      <c r="J176" s="58" t="s">
        <v>487</v>
      </c>
      <c r="K176" s="46"/>
      <c r="L176" s="48" t="s">
        <v>491</v>
      </c>
      <c r="M176" s="45">
        <v>7077</v>
      </c>
      <c r="N176" s="199">
        <v>2025</v>
      </c>
      <c r="O176" s="49">
        <v>2037</v>
      </c>
      <c r="P176" s="46"/>
      <c r="Q176" s="43" t="s">
        <v>492</v>
      </c>
      <c r="R176" s="50" t="str">
        <f t="shared" si="88"/>
        <v>1J119J1350G0T</v>
      </c>
      <c r="S176" s="200" t="str">
        <f t="shared" si="89"/>
        <v>NICHT AKTUELL</v>
      </c>
      <c r="T176" s="46"/>
      <c r="U176" s="43" t="s">
        <v>492</v>
      </c>
      <c r="V176" s="46"/>
      <c r="W176" s="201">
        <v>0.2662427486187845</v>
      </c>
      <c r="X176" s="46"/>
      <c r="Y176" s="54" t="s">
        <v>54</v>
      </c>
      <c r="Z176" s="54" t="s">
        <v>54</v>
      </c>
      <c r="AA176" s="54" t="s">
        <v>60</v>
      </c>
      <c r="AB176" s="46"/>
      <c r="AC176" s="55"/>
      <c r="AD176" s="46"/>
      <c r="AE176" s="46"/>
      <c r="AF176" s="55"/>
      <c r="AG176" s="46" t="s">
        <v>493</v>
      </c>
      <c r="AH176" s="46"/>
      <c r="AI176" s="46" t="s">
        <v>488</v>
      </c>
      <c r="AJ176" s="46"/>
      <c r="AK176" s="46" t="s">
        <v>484</v>
      </c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 t="s">
        <v>485</v>
      </c>
      <c r="AW176" s="46"/>
      <c r="AX176" s="46"/>
      <c r="AY176" s="46"/>
      <c r="AZ176" s="46" t="s">
        <v>486</v>
      </c>
    </row>
    <row r="177" spans="1:52" s="75" customFormat="1">
      <c r="A177" s="59" t="s">
        <v>51</v>
      </c>
      <c r="B177" s="60" t="s">
        <v>477</v>
      </c>
      <c r="C177" s="61" t="s">
        <v>53</v>
      </c>
      <c r="D177" s="62" t="s">
        <v>54</v>
      </c>
      <c r="E177" s="63" t="s">
        <v>478</v>
      </c>
      <c r="F177" s="64" t="str">
        <f t="shared" si="80"/>
        <v>9J1_970_350</v>
      </c>
      <c r="G177" s="64" t="str">
        <f t="shared" si="79"/>
        <v>G</v>
      </c>
      <c r="H177" s="64" t="str">
        <f t="shared" si="87"/>
        <v>1J119J1350</v>
      </c>
      <c r="I177" s="64" t="str">
        <f t="shared" si="71"/>
        <v>G0</v>
      </c>
      <c r="J177" s="65" t="s">
        <v>489</v>
      </c>
      <c r="K177" s="63"/>
      <c r="L177" s="66" t="s">
        <v>491</v>
      </c>
      <c r="M177" s="62">
        <v>7077</v>
      </c>
      <c r="N177" s="203">
        <v>2038</v>
      </c>
      <c r="O177" s="67">
        <v>2047</v>
      </c>
      <c r="P177" s="63"/>
      <c r="Q177" s="60" t="s">
        <v>492</v>
      </c>
      <c r="R177" s="68" t="str">
        <f t="shared" si="88"/>
        <v>1J119J1350G0V</v>
      </c>
      <c r="S177" s="204" t="str">
        <f t="shared" si="89"/>
        <v>NICHT AKTUELL</v>
      </c>
      <c r="T177" s="63"/>
      <c r="U177" s="60" t="s">
        <v>492</v>
      </c>
      <c r="V177" s="63"/>
      <c r="W177" s="205">
        <v>0.2662427486187845</v>
      </c>
      <c r="X177" s="63"/>
      <c r="Y177" s="72" t="s">
        <v>54</v>
      </c>
      <c r="Z177" s="72" t="s">
        <v>54</v>
      </c>
      <c r="AA177" s="72" t="s">
        <v>60</v>
      </c>
      <c r="AB177" s="63"/>
      <c r="AC177" s="73"/>
      <c r="AD177" s="63"/>
      <c r="AE177" s="63"/>
      <c r="AF177" s="73"/>
      <c r="AG177" s="74" t="s">
        <v>494</v>
      </c>
      <c r="AH177" s="63"/>
      <c r="AI177" s="63" t="s">
        <v>488</v>
      </c>
      <c r="AJ177" s="63"/>
      <c r="AK177" s="63" t="s">
        <v>484</v>
      </c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 t="s">
        <v>485</v>
      </c>
      <c r="AW177" s="63"/>
      <c r="AX177" s="63"/>
      <c r="AY177" s="63"/>
      <c r="AZ177" s="63" t="s">
        <v>486</v>
      </c>
    </row>
    <row r="178" spans="1:52" s="75" customFormat="1">
      <c r="A178" s="59" t="s">
        <v>51</v>
      </c>
      <c r="B178" s="60" t="s">
        <v>477</v>
      </c>
      <c r="C178" s="61" t="s">
        <v>53</v>
      </c>
      <c r="D178" s="62" t="s">
        <v>54</v>
      </c>
      <c r="E178" s="63" t="s">
        <v>478</v>
      </c>
      <c r="F178" s="64" t="str">
        <f t="shared" ref="F178" si="90">LEFT(Q178,11)</f>
        <v>9J1_970_350</v>
      </c>
      <c r="G178" s="64" t="str">
        <f t="shared" ref="G178" si="91">IF(LEN(Q178)=11,0,MID(Q178,13,2))</f>
        <v>G</v>
      </c>
      <c r="H178" s="64" t="str">
        <f t="shared" ref="H178" si="92">CONCATENATE(IF(MID(Q178,5,3)="970","1J11"),LEFT(U178,3),RIGHT(F178,3))</f>
        <v>1J119J1350</v>
      </c>
      <c r="I178" s="64" t="str">
        <f t="shared" ref="I178" si="93">IF(G178=0,"00",IF(LEN(G178)=1,CONCATENATE(G178,0),G178))</f>
        <v>G0</v>
      </c>
      <c r="J178" s="65" t="s">
        <v>609</v>
      </c>
      <c r="K178" s="63"/>
      <c r="L178" s="66" t="s">
        <v>491</v>
      </c>
      <c r="M178" s="62" t="s">
        <v>771</v>
      </c>
      <c r="N178" s="203">
        <v>2048</v>
      </c>
      <c r="O178" s="67">
        <v>2114</v>
      </c>
      <c r="P178" s="63"/>
      <c r="Q178" s="60" t="s">
        <v>492</v>
      </c>
      <c r="R178" s="68" t="str">
        <f t="shared" ref="R178" si="94">IF(J178&lt;&gt;"",CONCATENATE(H178,I178,J178),CONCATENATE(H178,I178,K178))</f>
        <v>1J119J1350G0W</v>
      </c>
      <c r="S178" s="204" t="str">
        <f t="shared" ref="S178" si="95">IF(N178="-","KEIN LIEFERUMFANG",IF(AND(N178&lt;=S$3,O178=""),"AKTUELL",IF(O178=N178,"KEIN SERIENEINSATZ",IF(N178&gt;S$3,"NOCH NICHT AKTUELL",IF(AND(N178&lt;S$3,O178&lt;S$3),"NICHT AKTUELL",IF(N178&lt;=S$3,"AKTUELL"))))))</f>
        <v>AKTUELL</v>
      </c>
      <c r="T178" s="63"/>
      <c r="U178" s="60" t="s">
        <v>492</v>
      </c>
      <c r="V178" s="63"/>
      <c r="W178" s="205">
        <v>0.2662427486187845</v>
      </c>
      <c r="X178" s="63"/>
      <c r="Y178" s="72" t="s">
        <v>54</v>
      </c>
      <c r="Z178" s="72" t="s">
        <v>54</v>
      </c>
      <c r="AA178" s="72" t="s">
        <v>60</v>
      </c>
      <c r="AB178" s="63"/>
      <c r="AC178" s="73"/>
      <c r="AD178" s="63"/>
      <c r="AE178" s="63"/>
      <c r="AF178" s="73"/>
      <c r="AG178" s="74" t="s">
        <v>750</v>
      </c>
      <c r="AH178" s="63"/>
      <c r="AI178" s="63" t="s">
        <v>488</v>
      </c>
      <c r="AJ178" s="63"/>
      <c r="AK178" s="63" t="s">
        <v>484</v>
      </c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 t="s">
        <v>485</v>
      </c>
      <c r="AW178" s="63"/>
      <c r="AX178" s="63"/>
      <c r="AY178" s="63"/>
      <c r="AZ178" s="63" t="s">
        <v>486</v>
      </c>
    </row>
    <row r="179" spans="1:52" s="57" customFormat="1">
      <c r="A179" s="42" t="s">
        <v>51</v>
      </c>
      <c r="B179" s="43" t="s">
        <v>477</v>
      </c>
      <c r="C179" s="44" t="s">
        <v>53</v>
      </c>
      <c r="D179" s="45" t="s">
        <v>54</v>
      </c>
      <c r="E179" s="46" t="s">
        <v>478</v>
      </c>
      <c r="F179" s="47" t="str">
        <f t="shared" si="80"/>
        <v>9J1_970_350</v>
      </c>
      <c r="G179" s="47" t="str">
        <f t="shared" si="79"/>
        <v>K</v>
      </c>
      <c r="H179" s="47" t="str">
        <f t="shared" si="87"/>
        <v>1J119J1350</v>
      </c>
      <c r="I179" s="47" t="str">
        <f t="shared" si="71"/>
        <v>K0</v>
      </c>
      <c r="J179" s="45" t="s">
        <v>479</v>
      </c>
      <c r="K179" s="46"/>
      <c r="L179" s="48" t="s">
        <v>495</v>
      </c>
      <c r="M179" s="45"/>
      <c r="N179" s="199">
        <v>2025</v>
      </c>
      <c r="O179" s="49">
        <v>2037</v>
      </c>
      <c r="P179" s="46"/>
      <c r="Q179" s="43" t="s">
        <v>496</v>
      </c>
      <c r="R179" s="50" t="str">
        <f t="shared" si="88"/>
        <v>1J119J1350K0S</v>
      </c>
      <c r="S179" s="200" t="str">
        <f t="shared" si="89"/>
        <v>NICHT AKTUELL</v>
      </c>
      <c r="T179" s="46"/>
      <c r="U179" s="43" t="s">
        <v>496</v>
      </c>
      <c r="V179" s="46"/>
      <c r="W179" s="201">
        <v>3.7273984806629835E-2</v>
      </c>
      <c r="X179" s="46"/>
      <c r="Y179" s="54" t="s">
        <v>54</v>
      </c>
      <c r="Z179" s="54" t="s">
        <v>54</v>
      </c>
      <c r="AA179" s="54" t="s">
        <v>60</v>
      </c>
      <c r="AB179" s="46"/>
      <c r="AC179" s="55"/>
      <c r="AD179" s="46"/>
      <c r="AE179" s="46"/>
      <c r="AF179" s="55"/>
      <c r="AG179" s="46" t="s">
        <v>497</v>
      </c>
      <c r="AH179" s="46"/>
      <c r="AI179" s="46" t="s">
        <v>483</v>
      </c>
      <c r="AJ179" s="46"/>
      <c r="AK179" s="46" t="s">
        <v>484</v>
      </c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 t="s">
        <v>485</v>
      </c>
      <c r="AW179" s="46"/>
      <c r="AX179" s="46"/>
      <c r="AY179" s="46"/>
      <c r="AZ179" s="46" t="s">
        <v>498</v>
      </c>
    </row>
    <row r="180" spans="1:52" s="57" customFormat="1">
      <c r="A180" s="42" t="s">
        <v>51</v>
      </c>
      <c r="B180" s="43" t="s">
        <v>477</v>
      </c>
      <c r="C180" s="44" t="s">
        <v>53</v>
      </c>
      <c r="D180" s="45" t="s">
        <v>54</v>
      </c>
      <c r="E180" s="46" t="s">
        <v>478</v>
      </c>
      <c r="F180" s="47" t="str">
        <f t="shared" si="80"/>
        <v>9J1_970_350</v>
      </c>
      <c r="G180" s="47" t="str">
        <f t="shared" si="79"/>
        <v>K</v>
      </c>
      <c r="H180" s="47" t="str">
        <f t="shared" si="87"/>
        <v>1J119J1350</v>
      </c>
      <c r="I180" s="47" t="str">
        <f t="shared" si="71"/>
        <v>K0</v>
      </c>
      <c r="J180" s="58" t="s">
        <v>487</v>
      </c>
      <c r="K180" s="46"/>
      <c r="L180" s="48" t="s">
        <v>495</v>
      </c>
      <c r="M180" s="45">
        <v>7077</v>
      </c>
      <c r="N180" s="199">
        <v>2025</v>
      </c>
      <c r="O180" s="49">
        <v>2037</v>
      </c>
      <c r="P180" s="46"/>
      <c r="Q180" s="43" t="s">
        <v>496</v>
      </c>
      <c r="R180" s="50" t="str">
        <f t="shared" si="88"/>
        <v>1J119J1350K0T</v>
      </c>
      <c r="S180" s="200" t="str">
        <f t="shared" si="89"/>
        <v>NICHT AKTUELL</v>
      </c>
      <c r="T180" s="46"/>
      <c r="U180" s="43" t="s">
        <v>496</v>
      </c>
      <c r="V180" s="46"/>
      <c r="W180" s="201">
        <v>3.7273984806629835E-2</v>
      </c>
      <c r="X180" s="46"/>
      <c r="Y180" s="54" t="s">
        <v>54</v>
      </c>
      <c r="Z180" s="54" t="s">
        <v>54</v>
      </c>
      <c r="AA180" s="54" t="s">
        <v>60</v>
      </c>
      <c r="AB180" s="46"/>
      <c r="AC180" s="55"/>
      <c r="AD180" s="46"/>
      <c r="AE180" s="46"/>
      <c r="AF180" s="55"/>
      <c r="AG180" s="46" t="s">
        <v>497</v>
      </c>
      <c r="AH180" s="46"/>
      <c r="AI180" s="46" t="s">
        <v>488</v>
      </c>
      <c r="AJ180" s="46"/>
      <c r="AK180" s="46" t="s">
        <v>484</v>
      </c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 t="s">
        <v>485</v>
      </c>
      <c r="AW180" s="46"/>
      <c r="AX180" s="46"/>
      <c r="AY180" s="46"/>
      <c r="AZ180" s="46" t="s">
        <v>498</v>
      </c>
    </row>
    <row r="181" spans="1:52" s="75" customFormat="1">
      <c r="A181" s="59" t="s">
        <v>51</v>
      </c>
      <c r="B181" s="60" t="s">
        <v>477</v>
      </c>
      <c r="C181" s="61" t="s">
        <v>53</v>
      </c>
      <c r="D181" s="62" t="s">
        <v>54</v>
      </c>
      <c r="E181" s="63" t="s">
        <v>478</v>
      </c>
      <c r="F181" s="64" t="str">
        <f t="shared" si="80"/>
        <v>9J1_970_350</v>
      </c>
      <c r="G181" s="64" t="str">
        <f t="shared" si="79"/>
        <v>K</v>
      </c>
      <c r="H181" s="64" t="str">
        <f t="shared" si="87"/>
        <v>1J119J1350</v>
      </c>
      <c r="I181" s="64" t="str">
        <f t="shared" si="71"/>
        <v>K0</v>
      </c>
      <c r="J181" s="65" t="s">
        <v>489</v>
      </c>
      <c r="K181" s="63"/>
      <c r="L181" s="66" t="s">
        <v>495</v>
      </c>
      <c r="M181" s="62">
        <v>7077</v>
      </c>
      <c r="N181" s="203">
        <v>2038</v>
      </c>
      <c r="O181" s="67">
        <v>2047</v>
      </c>
      <c r="P181" s="63"/>
      <c r="Q181" s="60" t="s">
        <v>496</v>
      </c>
      <c r="R181" s="68" t="str">
        <f t="shared" si="88"/>
        <v>1J119J1350K0V</v>
      </c>
      <c r="S181" s="204" t="str">
        <f t="shared" si="89"/>
        <v>NICHT AKTUELL</v>
      </c>
      <c r="T181" s="63"/>
      <c r="U181" s="60" t="s">
        <v>496</v>
      </c>
      <c r="V181" s="63"/>
      <c r="W181" s="205">
        <v>3.7273984806629835E-2</v>
      </c>
      <c r="X181" s="63"/>
      <c r="Y181" s="72" t="s">
        <v>54</v>
      </c>
      <c r="Z181" s="72" t="s">
        <v>54</v>
      </c>
      <c r="AA181" s="72" t="s">
        <v>60</v>
      </c>
      <c r="AB181" s="63"/>
      <c r="AC181" s="73"/>
      <c r="AD181" s="63"/>
      <c r="AE181" s="63"/>
      <c r="AF181" s="73"/>
      <c r="AG181" s="74" t="s">
        <v>499</v>
      </c>
      <c r="AH181" s="63"/>
      <c r="AI181" s="63" t="s">
        <v>488</v>
      </c>
      <c r="AJ181" s="63"/>
      <c r="AK181" s="63" t="s">
        <v>484</v>
      </c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 t="s">
        <v>485</v>
      </c>
      <c r="AW181" s="63"/>
      <c r="AX181" s="63"/>
      <c r="AY181" s="63"/>
      <c r="AZ181" s="63" t="s">
        <v>498</v>
      </c>
    </row>
    <row r="182" spans="1:52" s="75" customFormat="1">
      <c r="A182" s="59" t="s">
        <v>51</v>
      </c>
      <c r="B182" s="60" t="s">
        <v>477</v>
      </c>
      <c r="C182" s="61" t="s">
        <v>53</v>
      </c>
      <c r="D182" s="62" t="s">
        <v>54</v>
      </c>
      <c r="E182" s="63" t="s">
        <v>478</v>
      </c>
      <c r="F182" s="64" t="str">
        <f t="shared" ref="F182" si="96">LEFT(Q182,11)</f>
        <v>9J1_970_350</v>
      </c>
      <c r="G182" s="64" t="str">
        <f t="shared" ref="G182" si="97">IF(LEN(Q182)=11,0,MID(Q182,13,2))</f>
        <v>K</v>
      </c>
      <c r="H182" s="64" t="str">
        <f t="shared" ref="H182" si="98">CONCATENATE(IF(MID(Q182,5,3)="970","1J11"),LEFT(U182,3),RIGHT(F182,3))</f>
        <v>1J119J1350</v>
      </c>
      <c r="I182" s="64" t="str">
        <f t="shared" ref="I182" si="99">IF(G182=0,"00",IF(LEN(G182)=1,CONCATENATE(G182,0),G182))</f>
        <v>K0</v>
      </c>
      <c r="J182" s="65" t="s">
        <v>609</v>
      </c>
      <c r="K182" s="63"/>
      <c r="L182" s="66" t="s">
        <v>495</v>
      </c>
      <c r="M182" s="62" t="s">
        <v>771</v>
      </c>
      <c r="N182" s="203">
        <v>2048</v>
      </c>
      <c r="O182" s="67">
        <v>2114</v>
      </c>
      <c r="P182" s="63"/>
      <c r="Q182" s="60" t="s">
        <v>496</v>
      </c>
      <c r="R182" s="68" t="str">
        <f t="shared" ref="R182" si="100">IF(J182&lt;&gt;"",CONCATENATE(H182,I182,J182),CONCATENATE(H182,I182,K182))</f>
        <v>1J119J1350K0W</v>
      </c>
      <c r="S182" s="204" t="str">
        <f t="shared" ref="S182" si="101">IF(N182="-","KEIN LIEFERUMFANG",IF(AND(N182&lt;=S$3,O182=""),"AKTUELL",IF(O182=N182,"KEIN SERIENEINSATZ",IF(N182&gt;S$3,"NOCH NICHT AKTUELL",IF(AND(N182&lt;S$3,O182&lt;S$3),"NICHT AKTUELL",IF(N182&lt;=S$3,"AKTUELL"))))))</f>
        <v>AKTUELL</v>
      </c>
      <c r="T182" s="63"/>
      <c r="U182" s="60" t="s">
        <v>496</v>
      </c>
      <c r="V182" s="63"/>
      <c r="W182" s="205">
        <v>3.7273984806629835E-2</v>
      </c>
      <c r="X182" s="63"/>
      <c r="Y182" s="72" t="s">
        <v>54</v>
      </c>
      <c r="Z182" s="72" t="s">
        <v>54</v>
      </c>
      <c r="AA182" s="72" t="s">
        <v>60</v>
      </c>
      <c r="AB182" s="63"/>
      <c r="AC182" s="73"/>
      <c r="AD182" s="63"/>
      <c r="AE182" s="63"/>
      <c r="AF182" s="73"/>
      <c r="AG182" s="74" t="s">
        <v>751</v>
      </c>
      <c r="AH182" s="63"/>
      <c r="AI182" s="63" t="s">
        <v>488</v>
      </c>
      <c r="AJ182" s="63"/>
      <c r="AK182" s="63" t="s">
        <v>484</v>
      </c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 t="s">
        <v>485</v>
      </c>
      <c r="AW182" s="63"/>
      <c r="AX182" s="63"/>
      <c r="AY182" s="63"/>
      <c r="AZ182" s="63" t="s">
        <v>498</v>
      </c>
    </row>
    <row r="183" spans="1:52" s="158" customFormat="1">
      <c r="A183" s="154" t="s">
        <v>51</v>
      </c>
      <c r="B183" s="155" t="s">
        <v>477</v>
      </c>
      <c r="C183" s="156" t="s">
        <v>53</v>
      </c>
      <c r="D183" s="157" t="s">
        <v>54</v>
      </c>
      <c r="E183" s="158" t="s">
        <v>478</v>
      </c>
      <c r="F183" s="159" t="str">
        <f t="shared" si="80"/>
        <v>9J1_970_350</v>
      </c>
      <c r="G183" s="159" t="s">
        <v>89</v>
      </c>
      <c r="H183" s="159" t="str">
        <f t="shared" si="87"/>
        <v>1J119J1350</v>
      </c>
      <c r="I183" s="159" t="str">
        <f t="shared" si="71"/>
        <v>M0</v>
      </c>
      <c r="J183" s="157" t="s">
        <v>91</v>
      </c>
      <c r="L183" s="160" t="s">
        <v>500</v>
      </c>
      <c r="M183" s="157"/>
      <c r="N183" s="162">
        <v>2025</v>
      </c>
      <c r="O183" s="163">
        <v>2037</v>
      </c>
      <c r="Q183" s="155" t="s">
        <v>501</v>
      </c>
      <c r="R183" s="50" t="str">
        <f t="shared" si="88"/>
        <v>1J119J1350M0E</v>
      </c>
      <c r="S183" s="164" t="str">
        <f t="shared" si="89"/>
        <v>NICHT AKTUELL</v>
      </c>
      <c r="U183" s="155" t="s">
        <v>501</v>
      </c>
      <c r="V183" s="158" t="s">
        <v>182</v>
      </c>
      <c r="W183" s="165">
        <v>0.26939999999999997</v>
      </c>
      <c r="Y183" s="161" t="s">
        <v>54</v>
      </c>
      <c r="Z183" s="161" t="s">
        <v>54</v>
      </c>
      <c r="AA183" s="161" t="s">
        <v>60</v>
      </c>
      <c r="AC183" s="167"/>
      <c r="AF183" s="167"/>
      <c r="AG183" s="158" t="s">
        <v>502</v>
      </c>
      <c r="AI183" s="46" t="s">
        <v>503</v>
      </c>
      <c r="AK183" s="158" t="s">
        <v>484</v>
      </c>
      <c r="AV183" s="158" t="s">
        <v>485</v>
      </c>
      <c r="AZ183" s="158" t="s">
        <v>504</v>
      </c>
    </row>
    <row r="184" spans="1:52" s="158" customFormat="1">
      <c r="A184" s="154" t="s">
        <v>51</v>
      </c>
      <c r="B184" s="155" t="s">
        <v>477</v>
      </c>
      <c r="C184" s="156" t="s">
        <v>53</v>
      </c>
      <c r="D184" s="157" t="s">
        <v>54</v>
      </c>
      <c r="E184" s="158" t="s">
        <v>478</v>
      </c>
      <c r="F184" s="159" t="str">
        <f t="shared" si="80"/>
        <v>9J1_970_350</v>
      </c>
      <c r="G184" s="159" t="s">
        <v>89</v>
      </c>
      <c r="H184" s="159" t="str">
        <f t="shared" si="87"/>
        <v>1J119J1350</v>
      </c>
      <c r="I184" s="159" t="str">
        <f t="shared" si="71"/>
        <v>M0</v>
      </c>
      <c r="J184" s="58" t="s">
        <v>196</v>
      </c>
      <c r="L184" s="160" t="s">
        <v>500</v>
      </c>
      <c r="M184" s="157">
        <v>7077</v>
      </c>
      <c r="N184" s="162">
        <v>2025</v>
      </c>
      <c r="O184" s="163">
        <v>2037</v>
      </c>
      <c r="Q184" s="155" t="s">
        <v>501</v>
      </c>
      <c r="R184" s="50" t="str">
        <f t="shared" si="88"/>
        <v>1J119J1350M0F</v>
      </c>
      <c r="S184" s="164" t="str">
        <f t="shared" si="89"/>
        <v>NICHT AKTUELL</v>
      </c>
      <c r="U184" s="155" t="s">
        <v>501</v>
      </c>
      <c r="V184" s="158" t="s">
        <v>182</v>
      </c>
      <c r="W184" s="165">
        <v>0.26939999999999997</v>
      </c>
      <c r="Y184" s="161" t="s">
        <v>54</v>
      </c>
      <c r="Z184" s="161" t="s">
        <v>54</v>
      </c>
      <c r="AA184" s="161" t="s">
        <v>60</v>
      </c>
      <c r="AC184" s="167"/>
      <c r="AF184" s="167"/>
      <c r="AG184" s="158" t="s">
        <v>502</v>
      </c>
      <c r="AI184" s="46" t="s">
        <v>505</v>
      </c>
      <c r="AK184" s="158" t="s">
        <v>484</v>
      </c>
      <c r="AV184" s="158" t="s">
        <v>485</v>
      </c>
      <c r="AZ184" s="158" t="s">
        <v>504</v>
      </c>
    </row>
    <row r="185" spans="1:52" s="172" customFormat="1">
      <c r="A185" s="168" t="s">
        <v>51</v>
      </c>
      <c r="B185" s="169" t="s">
        <v>477</v>
      </c>
      <c r="C185" s="170" t="s">
        <v>53</v>
      </c>
      <c r="D185" s="171" t="s">
        <v>54</v>
      </c>
      <c r="E185" s="172" t="s">
        <v>478</v>
      </c>
      <c r="F185" s="173" t="str">
        <f t="shared" si="80"/>
        <v>9J1_970_350</v>
      </c>
      <c r="G185" s="173" t="s">
        <v>89</v>
      </c>
      <c r="H185" s="173" t="str">
        <f t="shared" si="87"/>
        <v>1J119J1350</v>
      </c>
      <c r="I185" s="173" t="str">
        <f t="shared" si="71"/>
        <v>M0</v>
      </c>
      <c r="J185" s="65" t="s">
        <v>94</v>
      </c>
      <c r="L185" s="174" t="s">
        <v>500</v>
      </c>
      <c r="M185" s="171">
        <v>7077</v>
      </c>
      <c r="N185" s="176">
        <v>2038</v>
      </c>
      <c r="O185" s="177">
        <v>2047</v>
      </c>
      <c r="Q185" s="169" t="s">
        <v>501</v>
      </c>
      <c r="R185" s="68" t="str">
        <f t="shared" si="88"/>
        <v>1J119J1350M0G</v>
      </c>
      <c r="S185" s="178" t="str">
        <f t="shared" si="89"/>
        <v>NICHT AKTUELL</v>
      </c>
      <c r="U185" s="169" t="s">
        <v>501</v>
      </c>
      <c r="V185" s="172" t="s">
        <v>182</v>
      </c>
      <c r="W185" s="179">
        <v>0.26939999999999997</v>
      </c>
      <c r="Y185" s="175" t="s">
        <v>54</v>
      </c>
      <c r="Z185" s="175" t="s">
        <v>54</v>
      </c>
      <c r="AA185" s="175" t="s">
        <v>60</v>
      </c>
      <c r="AC185" s="181"/>
      <c r="AF185" s="181"/>
      <c r="AG185" s="74" t="s">
        <v>506</v>
      </c>
      <c r="AI185" s="63" t="s">
        <v>505</v>
      </c>
      <c r="AK185" s="172" t="s">
        <v>484</v>
      </c>
      <c r="AV185" s="172" t="s">
        <v>485</v>
      </c>
      <c r="AZ185" s="172" t="s">
        <v>504</v>
      </c>
    </row>
    <row r="186" spans="1:52" s="172" customFormat="1">
      <c r="A186" s="168" t="s">
        <v>51</v>
      </c>
      <c r="B186" s="169" t="s">
        <v>477</v>
      </c>
      <c r="C186" s="170" t="s">
        <v>53</v>
      </c>
      <c r="D186" s="171" t="s">
        <v>54</v>
      </c>
      <c r="E186" s="172" t="s">
        <v>478</v>
      </c>
      <c r="F186" s="173" t="str">
        <f t="shared" ref="F186" si="102">LEFT(Q186,11)</f>
        <v>9J1_970_350</v>
      </c>
      <c r="G186" s="173" t="s">
        <v>89</v>
      </c>
      <c r="H186" s="173" t="str">
        <f t="shared" ref="H186" si="103">CONCATENATE(IF(MID(Q186,5,3)="970","1J11"),LEFT(U186,3),RIGHT(F186,3))</f>
        <v>1J119J1350</v>
      </c>
      <c r="I186" s="173" t="str">
        <f t="shared" ref="I186" si="104">IF(G186=0,"00",IF(LEN(G186)=1,CONCATENATE(G186,0),G186))</f>
        <v>M0</v>
      </c>
      <c r="J186" s="65" t="s">
        <v>57</v>
      </c>
      <c r="L186" s="174" t="s">
        <v>500</v>
      </c>
      <c r="M186" s="171" t="s">
        <v>771</v>
      </c>
      <c r="N186" s="176">
        <v>2048</v>
      </c>
      <c r="O186" s="148">
        <v>2114</v>
      </c>
      <c r="Q186" s="169" t="s">
        <v>501</v>
      </c>
      <c r="R186" s="68" t="str">
        <f t="shared" ref="R186" si="105">IF(J186&lt;&gt;"",CONCATENATE(H186,I186,J186),CONCATENATE(H186,I186,K186))</f>
        <v>1J119J1350M0H</v>
      </c>
      <c r="S186" s="178" t="str">
        <f t="shared" ref="S186" si="106">IF(N186="-","KEIN LIEFERUMFANG",IF(AND(N186&lt;=S$3,O186=""),"AKTUELL",IF(O186=N186,"KEIN SERIENEINSATZ",IF(N186&gt;S$3,"NOCH NICHT AKTUELL",IF(AND(N186&lt;S$3,O186&lt;S$3),"NICHT AKTUELL",IF(N186&lt;=S$3,"AKTUELL"))))))</f>
        <v>AKTUELL</v>
      </c>
      <c r="U186" s="169" t="s">
        <v>501</v>
      </c>
      <c r="V186" s="172" t="s">
        <v>182</v>
      </c>
      <c r="W186" s="179">
        <v>0.26939999999999997</v>
      </c>
      <c r="Y186" s="175" t="s">
        <v>54</v>
      </c>
      <c r="Z186" s="175" t="s">
        <v>54</v>
      </c>
      <c r="AA186" s="175" t="s">
        <v>60</v>
      </c>
      <c r="AC186" s="181"/>
      <c r="AF186" s="181"/>
      <c r="AG186" s="74" t="s">
        <v>752</v>
      </c>
      <c r="AI186" s="63" t="s">
        <v>505</v>
      </c>
      <c r="AK186" s="172" t="s">
        <v>484</v>
      </c>
      <c r="AV186" s="172" t="s">
        <v>485</v>
      </c>
      <c r="AZ186" s="172" t="s">
        <v>504</v>
      </c>
    </row>
    <row r="187" spans="1:52" s="158" customFormat="1">
      <c r="A187" s="154" t="s">
        <v>51</v>
      </c>
      <c r="B187" s="155" t="s">
        <v>477</v>
      </c>
      <c r="C187" s="156" t="s">
        <v>53</v>
      </c>
      <c r="D187" s="157" t="s">
        <v>54</v>
      </c>
      <c r="E187" s="158" t="s">
        <v>478</v>
      </c>
      <c r="F187" s="159" t="str">
        <f t="shared" si="80"/>
        <v>9J1_970_350</v>
      </c>
      <c r="G187" s="159" t="s">
        <v>158</v>
      </c>
      <c r="H187" s="159" t="str">
        <f t="shared" si="87"/>
        <v>1J119J1350</v>
      </c>
      <c r="I187" s="159" t="str">
        <f t="shared" si="71"/>
        <v>N0</v>
      </c>
      <c r="J187" s="157" t="s">
        <v>91</v>
      </c>
      <c r="L187" s="160" t="s">
        <v>507</v>
      </c>
      <c r="M187" s="157"/>
      <c r="N187" s="162">
        <v>2025</v>
      </c>
      <c r="O187" s="163">
        <v>2037</v>
      </c>
      <c r="Q187" s="155" t="s">
        <v>508</v>
      </c>
      <c r="R187" s="50" t="str">
        <f t="shared" si="88"/>
        <v>1J119J1350N0E</v>
      </c>
      <c r="S187" s="164" t="str">
        <f t="shared" si="89"/>
        <v>NICHT AKTUELL</v>
      </c>
      <c r="U187" s="155" t="s">
        <v>508</v>
      </c>
      <c r="V187" s="158" t="s">
        <v>182</v>
      </c>
      <c r="W187" s="165">
        <v>0.35709999999999997</v>
      </c>
      <c r="Y187" s="161" t="s">
        <v>54</v>
      </c>
      <c r="Z187" s="161" t="s">
        <v>54</v>
      </c>
      <c r="AA187" s="161" t="s">
        <v>60</v>
      </c>
      <c r="AC187" s="167"/>
      <c r="AF187" s="167"/>
      <c r="AG187" s="158" t="s">
        <v>509</v>
      </c>
      <c r="AI187" s="46" t="s">
        <v>503</v>
      </c>
      <c r="AK187" s="158" t="s">
        <v>484</v>
      </c>
      <c r="AV187" s="158" t="s">
        <v>485</v>
      </c>
      <c r="AZ187" s="158" t="s">
        <v>504</v>
      </c>
    </row>
    <row r="188" spans="1:52" s="158" customFormat="1">
      <c r="A188" s="154" t="s">
        <v>51</v>
      </c>
      <c r="B188" s="155" t="s">
        <v>477</v>
      </c>
      <c r="C188" s="156" t="s">
        <v>53</v>
      </c>
      <c r="D188" s="157" t="s">
        <v>54</v>
      </c>
      <c r="E188" s="158" t="s">
        <v>478</v>
      </c>
      <c r="F188" s="159" t="str">
        <f t="shared" si="80"/>
        <v>9J1_970_350</v>
      </c>
      <c r="G188" s="159" t="s">
        <v>158</v>
      </c>
      <c r="H188" s="159" t="str">
        <f t="shared" si="87"/>
        <v>1J119J1350</v>
      </c>
      <c r="I188" s="159" t="str">
        <f t="shared" si="71"/>
        <v>N0</v>
      </c>
      <c r="J188" s="58" t="s">
        <v>196</v>
      </c>
      <c r="L188" s="160" t="s">
        <v>507</v>
      </c>
      <c r="M188" s="157">
        <v>7077</v>
      </c>
      <c r="N188" s="162">
        <v>2025</v>
      </c>
      <c r="O188" s="163">
        <v>2037</v>
      </c>
      <c r="Q188" s="155" t="s">
        <v>508</v>
      </c>
      <c r="R188" s="50" t="str">
        <f t="shared" si="88"/>
        <v>1J119J1350N0F</v>
      </c>
      <c r="S188" s="164" t="str">
        <f t="shared" si="89"/>
        <v>NICHT AKTUELL</v>
      </c>
      <c r="U188" s="155" t="s">
        <v>508</v>
      </c>
      <c r="V188" s="158" t="s">
        <v>182</v>
      </c>
      <c r="W188" s="165">
        <v>0.35709999999999997</v>
      </c>
      <c r="Y188" s="161" t="s">
        <v>54</v>
      </c>
      <c r="Z188" s="161" t="s">
        <v>54</v>
      </c>
      <c r="AA188" s="161" t="s">
        <v>60</v>
      </c>
      <c r="AC188" s="167"/>
      <c r="AF188" s="167"/>
      <c r="AG188" s="158" t="s">
        <v>509</v>
      </c>
      <c r="AI188" s="46" t="s">
        <v>505</v>
      </c>
      <c r="AK188" s="158" t="s">
        <v>484</v>
      </c>
      <c r="AV188" s="158" t="s">
        <v>485</v>
      </c>
      <c r="AZ188" s="158" t="s">
        <v>504</v>
      </c>
    </row>
    <row r="189" spans="1:52" s="172" customFormat="1">
      <c r="A189" s="168" t="s">
        <v>51</v>
      </c>
      <c r="B189" s="169" t="s">
        <v>477</v>
      </c>
      <c r="C189" s="170" t="s">
        <v>53</v>
      </c>
      <c r="D189" s="171" t="s">
        <v>54</v>
      </c>
      <c r="E189" s="172" t="s">
        <v>478</v>
      </c>
      <c r="F189" s="173" t="str">
        <f t="shared" si="80"/>
        <v>9J1_970_350</v>
      </c>
      <c r="G189" s="173" t="s">
        <v>158</v>
      </c>
      <c r="H189" s="173" t="str">
        <f t="shared" si="87"/>
        <v>1J119J1350</v>
      </c>
      <c r="I189" s="173" t="str">
        <f t="shared" si="71"/>
        <v>N0</v>
      </c>
      <c r="J189" s="65" t="s">
        <v>94</v>
      </c>
      <c r="L189" s="174" t="s">
        <v>507</v>
      </c>
      <c r="M189" s="171">
        <v>7077</v>
      </c>
      <c r="N189" s="176">
        <v>2038</v>
      </c>
      <c r="O189" s="177">
        <v>2047</v>
      </c>
      <c r="Q189" s="169" t="s">
        <v>508</v>
      </c>
      <c r="R189" s="68" t="str">
        <f t="shared" si="88"/>
        <v>1J119J1350N0G</v>
      </c>
      <c r="S189" s="178" t="str">
        <f t="shared" si="89"/>
        <v>NICHT AKTUELL</v>
      </c>
      <c r="U189" s="169" t="s">
        <v>508</v>
      </c>
      <c r="V189" s="172" t="s">
        <v>182</v>
      </c>
      <c r="W189" s="179">
        <v>0.35709999999999997</v>
      </c>
      <c r="Y189" s="175" t="s">
        <v>54</v>
      </c>
      <c r="Z189" s="175" t="s">
        <v>54</v>
      </c>
      <c r="AA189" s="175" t="s">
        <v>60</v>
      </c>
      <c r="AC189" s="181"/>
      <c r="AF189" s="181"/>
      <c r="AG189" s="74" t="s">
        <v>510</v>
      </c>
      <c r="AI189" s="63" t="s">
        <v>505</v>
      </c>
      <c r="AK189" s="172" t="s">
        <v>484</v>
      </c>
      <c r="AV189" s="172" t="s">
        <v>485</v>
      </c>
      <c r="AZ189" s="172" t="s">
        <v>504</v>
      </c>
    </row>
    <row r="190" spans="1:52" s="172" customFormat="1">
      <c r="A190" s="168" t="s">
        <v>51</v>
      </c>
      <c r="B190" s="169" t="s">
        <v>477</v>
      </c>
      <c r="C190" s="170" t="s">
        <v>53</v>
      </c>
      <c r="D190" s="171" t="s">
        <v>54</v>
      </c>
      <c r="E190" s="172" t="s">
        <v>478</v>
      </c>
      <c r="F190" s="173" t="str">
        <f t="shared" ref="F190" si="107">LEFT(Q190,11)</f>
        <v>9J1_970_350</v>
      </c>
      <c r="G190" s="173" t="s">
        <v>158</v>
      </c>
      <c r="H190" s="173" t="str">
        <f t="shared" ref="H190" si="108">CONCATENATE(IF(MID(Q190,5,3)="970","1J11"),LEFT(U190,3),RIGHT(F190,3))</f>
        <v>1J119J1350</v>
      </c>
      <c r="I190" s="173" t="str">
        <f t="shared" ref="I190" si="109">IF(G190=0,"00",IF(LEN(G190)=1,CONCATENATE(G190,0),G190))</f>
        <v>N0</v>
      </c>
      <c r="J190" s="65" t="s">
        <v>57</v>
      </c>
      <c r="L190" s="174" t="s">
        <v>507</v>
      </c>
      <c r="M190" s="171" t="s">
        <v>771</v>
      </c>
      <c r="N190" s="176">
        <v>2048</v>
      </c>
      <c r="O190" s="148">
        <v>2114</v>
      </c>
      <c r="Q190" s="169" t="s">
        <v>508</v>
      </c>
      <c r="R190" s="68" t="str">
        <f t="shared" ref="R190" si="110">IF(J190&lt;&gt;"",CONCATENATE(H190,I190,J190),CONCATENATE(H190,I190,K190))</f>
        <v>1J119J1350N0H</v>
      </c>
      <c r="S190" s="178" t="str">
        <f t="shared" ref="S190" si="111">IF(N190="-","KEIN LIEFERUMFANG",IF(AND(N190&lt;=S$3,O190=""),"AKTUELL",IF(O190=N190,"KEIN SERIENEINSATZ",IF(N190&gt;S$3,"NOCH NICHT AKTUELL",IF(AND(N190&lt;S$3,O190&lt;S$3),"NICHT AKTUELL",IF(N190&lt;=S$3,"AKTUELL"))))))</f>
        <v>AKTUELL</v>
      </c>
      <c r="U190" s="169" t="s">
        <v>508</v>
      </c>
      <c r="V190" s="172" t="s">
        <v>182</v>
      </c>
      <c r="W190" s="179">
        <v>0.35709999999999997</v>
      </c>
      <c r="Y190" s="175" t="s">
        <v>54</v>
      </c>
      <c r="Z190" s="175" t="s">
        <v>54</v>
      </c>
      <c r="AA190" s="175" t="s">
        <v>60</v>
      </c>
      <c r="AC190" s="181"/>
      <c r="AF190" s="181"/>
      <c r="AG190" s="74" t="s">
        <v>753</v>
      </c>
      <c r="AI190" s="63" t="s">
        <v>505</v>
      </c>
      <c r="AK190" s="172" t="s">
        <v>484</v>
      </c>
      <c r="AV190" s="172" t="s">
        <v>485</v>
      </c>
      <c r="AZ190" s="172" t="s">
        <v>504</v>
      </c>
    </row>
    <row r="191" spans="1:52" s="158" customFormat="1">
      <c r="A191" s="154" t="s">
        <v>51</v>
      </c>
      <c r="B191" s="155" t="s">
        <v>477</v>
      </c>
      <c r="C191" s="156" t="s">
        <v>53</v>
      </c>
      <c r="D191" s="157" t="s">
        <v>54</v>
      </c>
      <c r="E191" s="158" t="s">
        <v>478</v>
      </c>
      <c r="F191" s="159" t="str">
        <f t="shared" si="80"/>
        <v>9J1_970_350</v>
      </c>
      <c r="G191" s="159" t="s">
        <v>114</v>
      </c>
      <c r="H191" s="159" t="str">
        <f t="shared" si="87"/>
        <v>1J119J1350</v>
      </c>
      <c r="I191" s="159" t="str">
        <f t="shared" si="71"/>
        <v>P0</v>
      </c>
      <c r="J191" s="157" t="s">
        <v>56</v>
      </c>
      <c r="L191" s="160" t="s">
        <v>511</v>
      </c>
      <c r="M191" s="157"/>
      <c r="N191" s="162">
        <v>2025</v>
      </c>
      <c r="O191" s="163">
        <v>2037</v>
      </c>
      <c r="Q191" s="155" t="s">
        <v>512</v>
      </c>
      <c r="R191" s="50" t="str">
        <f t="shared" si="88"/>
        <v>1J119J1350P0D</v>
      </c>
      <c r="S191" s="164" t="str">
        <f t="shared" si="89"/>
        <v>NICHT AKTUELL</v>
      </c>
      <c r="U191" s="155" t="s">
        <v>512</v>
      </c>
      <c r="V191" s="158" t="s">
        <v>182</v>
      </c>
      <c r="W191" s="165">
        <v>9.6100000000000005E-2</v>
      </c>
      <c r="Y191" s="161" t="s">
        <v>54</v>
      </c>
      <c r="Z191" s="161" t="s">
        <v>54</v>
      </c>
      <c r="AA191" s="161" t="s">
        <v>60</v>
      </c>
      <c r="AC191" s="167"/>
      <c r="AF191" s="167"/>
      <c r="AG191" s="158" t="s">
        <v>502</v>
      </c>
      <c r="AI191" s="46" t="s">
        <v>503</v>
      </c>
      <c r="AK191" s="158" t="s">
        <v>484</v>
      </c>
      <c r="AV191" s="158" t="s">
        <v>513</v>
      </c>
      <c r="AZ191" s="158" t="s">
        <v>504</v>
      </c>
    </row>
    <row r="192" spans="1:52" s="158" customFormat="1">
      <c r="A192" s="154" t="s">
        <v>51</v>
      </c>
      <c r="B192" s="155" t="s">
        <v>477</v>
      </c>
      <c r="C192" s="156" t="s">
        <v>53</v>
      </c>
      <c r="D192" s="157" t="s">
        <v>54</v>
      </c>
      <c r="E192" s="158" t="s">
        <v>478</v>
      </c>
      <c r="F192" s="159" t="str">
        <f t="shared" si="80"/>
        <v>9J1_970_350</v>
      </c>
      <c r="G192" s="159" t="s">
        <v>114</v>
      </c>
      <c r="H192" s="159" t="str">
        <f t="shared" si="87"/>
        <v>1J119J1350</v>
      </c>
      <c r="I192" s="159" t="str">
        <f t="shared" si="71"/>
        <v>P0</v>
      </c>
      <c r="J192" s="58" t="s">
        <v>91</v>
      </c>
      <c r="L192" s="160" t="s">
        <v>511</v>
      </c>
      <c r="M192" s="157">
        <v>7077</v>
      </c>
      <c r="N192" s="162">
        <v>2025</v>
      </c>
      <c r="O192" s="163">
        <v>2037</v>
      </c>
      <c r="Q192" s="155" t="s">
        <v>512</v>
      </c>
      <c r="R192" s="50" t="str">
        <f t="shared" si="88"/>
        <v>1J119J1350P0E</v>
      </c>
      <c r="S192" s="164" t="str">
        <f t="shared" si="89"/>
        <v>NICHT AKTUELL</v>
      </c>
      <c r="U192" s="155" t="s">
        <v>512</v>
      </c>
      <c r="V192" s="158" t="s">
        <v>182</v>
      </c>
      <c r="W192" s="165">
        <v>9.6100000000000005E-2</v>
      </c>
      <c r="Y192" s="161" t="s">
        <v>54</v>
      </c>
      <c r="Z192" s="161" t="s">
        <v>54</v>
      </c>
      <c r="AA192" s="161" t="s">
        <v>60</v>
      </c>
      <c r="AC192" s="167"/>
      <c r="AF192" s="167"/>
      <c r="AG192" s="158" t="s">
        <v>502</v>
      </c>
      <c r="AI192" s="46" t="s">
        <v>505</v>
      </c>
      <c r="AK192" s="158" t="s">
        <v>484</v>
      </c>
      <c r="AV192" s="158" t="s">
        <v>513</v>
      </c>
      <c r="AZ192" s="158" t="s">
        <v>504</v>
      </c>
    </row>
    <row r="193" spans="1:52" s="172" customFormat="1">
      <c r="A193" s="168" t="s">
        <v>51</v>
      </c>
      <c r="B193" s="169" t="s">
        <v>477</v>
      </c>
      <c r="C193" s="170" t="s">
        <v>53</v>
      </c>
      <c r="D193" s="171" t="s">
        <v>54</v>
      </c>
      <c r="E193" s="172" t="s">
        <v>478</v>
      </c>
      <c r="F193" s="173" t="str">
        <f t="shared" si="80"/>
        <v>9J1_970_350</v>
      </c>
      <c r="G193" s="173" t="s">
        <v>114</v>
      </c>
      <c r="H193" s="173" t="str">
        <f t="shared" si="87"/>
        <v>1J119J1350</v>
      </c>
      <c r="I193" s="173" t="str">
        <f t="shared" si="71"/>
        <v>P0</v>
      </c>
      <c r="J193" s="65" t="s">
        <v>196</v>
      </c>
      <c r="L193" s="174" t="s">
        <v>511</v>
      </c>
      <c r="M193" s="171">
        <v>7077</v>
      </c>
      <c r="N193" s="176">
        <v>2038</v>
      </c>
      <c r="O193" s="177">
        <v>2047</v>
      </c>
      <c r="Q193" s="169" t="s">
        <v>512</v>
      </c>
      <c r="R193" s="68" t="str">
        <f t="shared" si="88"/>
        <v>1J119J1350P0F</v>
      </c>
      <c r="S193" s="178" t="str">
        <f t="shared" si="89"/>
        <v>NICHT AKTUELL</v>
      </c>
      <c r="U193" s="169" t="s">
        <v>512</v>
      </c>
      <c r="V193" s="172" t="s">
        <v>182</v>
      </c>
      <c r="W193" s="179">
        <v>9.6100000000000005E-2</v>
      </c>
      <c r="Y193" s="175" t="s">
        <v>54</v>
      </c>
      <c r="Z193" s="175" t="s">
        <v>54</v>
      </c>
      <c r="AA193" s="175" t="s">
        <v>60</v>
      </c>
      <c r="AC193" s="181"/>
      <c r="AF193" s="181"/>
      <c r="AG193" s="74" t="s">
        <v>506</v>
      </c>
      <c r="AI193" s="63" t="s">
        <v>505</v>
      </c>
      <c r="AK193" s="172" t="s">
        <v>484</v>
      </c>
      <c r="AV193" s="172" t="s">
        <v>513</v>
      </c>
      <c r="AZ193" s="172" t="s">
        <v>504</v>
      </c>
    </row>
    <row r="194" spans="1:52" s="172" customFormat="1">
      <c r="A194" s="168" t="s">
        <v>51</v>
      </c>
      <c r="B194" s="169" t="s">
        <v>477</v>
      </c>
      <c r="C194" s="170" t="s">
        <v>53</v>
      </c>
      <c r="D194" s="171" t="s">
        <v>54</v>
      </c>
      <c r="E194" s="172" t="s">
        <v>478</v>
      </c>
      <c r="F194" s="173" t="str">
        <f t="shared" ref="F194" si="112">LEFT(Q194,11)</f>
        <v>9J1_970_350</v>
      </c>
      <c r="G194" s="173" t="s">
        <v>114</v>
      </c>
      <c r="H194" s="173" t="str">
        <f t="shared" ref="H194" si="113">CONCATENATE(IF(MID(Q194,5,3)="970","1J11"),LEFT(U194,3),RIGHT(F194,3))</f>
        <v>1J119J1350</v>
      </c>
      <c r="I194" s="173" t="str">
        <f t="shared" ref="I194" si="114">IF(G194=0,"00",IF(LEN(G194)=1,CONCATENATE(G194,0),G194))</f>
        <v>P0</v>
      </c>
      <c r="J194" s="65" t="s">
        <v>94</v>
      </c>
      <c r="L194" s="174" t="s">
        <v>511</v>
      </c>
      <c r="M194" s="171" t="s">
        <v>771</v>
      </c>
      <c r="N194" s="176">
        <v>2048</v>
      </c>
      <c r="O194" s="148">
        <v>2114</v>
      </c>
      <c r="Q194" s="169" t="s">
        <v>512</v>
      </c>
      <c r="R194" s="68" t="str">
        <f t="shared" ref="R194" si="115">IF(J194&lt;&gt;"",CONCATENATE(H194,I194,J194),CONCATENATE(H194,I194,K194))</f>
        <v>1J119J1350P0G</v>
      </c>
      <c r="S194" s="178" t="str">
        <f t="shared" ref="S194" si="116">IF(N194="-","KEIN LIEFERUMFANG",IF(AND(N194&lt;=S$3,O194=""),"AKTUELL",IF(O194=N194,"KEIN SERIENEINSATZ",IF(N194&gt;S$3,"NOCH NICHT AKTUELL",IF(AND(N194&lt;S$3,O194&lt;S$3),"NICHT AKTUELL",IF(N194&lt;=S$3,"AKTUELL"))))))</f>
        <v>AKTUELL</v>
      </c>
      <c r="U194" s="169" t="s">
        <v>512</v>
      </c>
      <c r="V194" s="172" t="s">
        <v>182</v>
      </c>
      <c r="W194" s="179">
        <v>9.6100000000000005E-2</v>
      </c>
      <c r="Y194" s="175" t="s">
        <v>54</v>
      </c>
      <c r="Z194" s="175" t="s">
        <v>54</v>
      </c>
      <c r="AA194" s="175" t="s">
        <v>60</v>
      </c>
      <c r="AC194" s="181"/>
      <c r="AF194" s="181"/>
      <c r="AG194" s="74" t="s">
        <v>752</v>
      </c>
      <c r="AI194" s="63" t="s">
        <v>505</v>
      </c>
      <c r="AK194" s="172" t="s">
        <v>484</v>
      </c>
      <c r="AV194" s="172" t="s">
        <v>513</v>
      </c>
      <c r="AZ194" s="172" t="s">
        <v>504</v>
      </c>
    </row>
    <row r="195" spans="1:52" s="158" customFormat="1">
      <c r="A195" s="154" t="s">
        <v>51</v>
      </c>
      <c r="B195" s="155" t="s">
        <v>477</v>
      </c>
      <c r="C195" s="156" t="s">
        <v>53</v>
      </c>
      <c r="D195" s="157" t="s">
        <v>54</v>
      </c>
      <c r="E195" s="158" t="s">
        <v>478</v>
      </c>
      <c r="F195" s="159" t="str">
        <f t="shared" si="80"/>
        <v>9J1_970_350</v>
      </c>
      <c r="G195" s="159" t="s">
        <v>514</v>
      </c>
      <c r="H195" s="159" t="str">
        <f t="shared" si="87"/>
        <v>1J119J1350</v>
      </c>
      <c r="I195" s="159" t="str">
        <f t="shared" si="71"/>
        <v>Q0</v>
      </c>
      <c r="J195" s="157" t="s">
        <v>56</v>
      </c>
      <c r="L195" s="160" t="s">
        <v>515</v>
      </c>
      <c r="M195" s="157"/>
      <c r="N195" s="162">
        <v>2025</v>
      </c>
      <c r="O195" s="163">
        <v>2037</v>
      </c>
      <c r="Q195" s="155" t="s">
        <v>516</v>
      </c>
      <c r="R195" s="50" t="str">
        <f t="shared" si="88"/>
        <v>1J119J1350Q0D</v>
      </c>
      <c r="S195" s="164" t="str">
        <f t="shared" si="89"/>
        <v>NICHT AKTUELL</v>
      </c>
      <c r="U195" s="155" t="s">
        <v>516</v>
      </c>
      <c r="V195" s="158" t="s">
        <v>182</v>
      </c>
      <c r="W195" s="165">
        <v>0.12740000000000001</v>
      </c>
      <c r="Y195" s="161" t="s">
        <v>54</v>
      </c>
      <c r="Z195" s="161" t="s">
        <v>54</v>
      </c>
      <c r="AA195" s="161" t="s">
        <v>60</v>
      </c>
      <c r="AC195" s="167"/>
      <c r="AF195" s="167"/>
      <c r="AG195" s="158" t="s">
        <v>509</v>
      </c>
      <c r="AI195" s="46" t="s">
        <v>503</v>
      </c>
      <c r="AK195" s="158" t="s">
        <v>484</v>
      </c>
      <c r="AV195" s="158" t="s">
        <v>513</v>
      </c>
      <c r="AZ195" s="158" t="s">
        <v>504</v>
      </c>
    </row>
    <row r="196" spans="1:52" s="158" customFormat="1">
      <c r="A196" s="154" t="s">
        <v>51</v>
      </c>
      <c r="B196" s="155" t="s">
        <v>477</v>
      </c>
      <c r="C196" s="156" t="s">
        <v>53</v>
      </c>
      <c r="D196" s="157" t="s">
        <v>54</v>
      </c>
      <c r="E196" s="158" t="s">
        <v>478</v>
      </c>
      <c r="F196" s="159" t="str">
        <f t="shared" si="80"/>
        <v>9J1_970_350</v>
      </c>
      <c r="G196" s="159" t="s">
        <v>514</v>
      </c>
      <c r="H196" s="159" t="str">
        <f t="shared" si="87"/>
        <v>1J119J1350</v>
      </c>
      <c r="I196" s="159" t="str">
        <f t="shared" si="71"/>
        <v>Q0</v>
      </c>
      <c r="J196" s="58" t="s">
        <v>91</v>
      </c>
      <c r="L196" s="160" t="s">
        <v>515</v>
      </c>
      <c r="M196" s="157">
        <v>7077</v>
      </c>
      <c r="N196" s="162">
        <v>2025</v>
      </c>
      <c r="O196" s="163">
        <v>2037</v>
      </c>
      <c r="Q196" s="155" t="s">
        <v>516</v>
      </c>
      <c r="R196" s="50" t="str">
        <f t="shared" si="88"/>
        <v>1J119J1350Q0E</v>
      </c>
      <c r="S196" s="164" t="str">
        <f t="shared" si="89"/>
        <v>NICHT AKTUELL</v>
      </c>
      <c r="U196" s="155" t="s">
        <v>516</v>
      </c>
      <c r="V196" s="158" t="s">
        <v>182</v>
      </c>
      <c r="W196" s="165">
        <v>0.12740000000000001</v>
      </c>
      <c r="Y196" s="161" t="s">
        <v>54</v>
      </c>
      <c r="Z196" s="161" t="s">
        <v>54</v>
      </c>
      <c r="AA196" s="161" t="s">
        <v>60</v>
      </c>
      <c r="AC196" s="167"/>
      <c r="AF196" s="167"/>
      <c r="AG196" s="158" t="s">
        <v>509</v>
      </c>
      <c r="AI196" s="46" t="s">
        <v>505</v>
      </c>
      <c r="AK196" s="158" t="s">
        <v>484</v>
      </c>
      <c r="AV196" s="158" t="s">
        <v>513</v>
      </c>
      <c r="AZ196" s="158" t="s">
        <v>504</v>
      </c>
    </row>
    <row r="197" spans="1:52" s="172" customFormat="1">
      <c r="A197" s="168" t="s">
        <v>51</v>
      </c>
      <c r="B197" s="169" t="s">
        <v>477</v>
      </c>
      <c r="C197" s="170" t="s">
        <v>53</v>
      </c>
      <c r="D197" s="171" t="s">
        <v>54</v>
      </c>
      <c r="E197" s="172" t="s">
        <v>478</v>
      </c>
      <c r="F197" s="173" t="str">
        <f t="shared" si="80"/>
        <v>9J1_970_350</v>
      </c>
      <c r="G197" s="173" t="s">
        <v>514</v>
      </c>
      <c r="H197" s="173" t="str">
        <f t="shared" si="87"/>
        <v>1J119J1350</v>
      </c>
      <c r="I197" s="173" t="str">
        <f t="shared" si="71"/>
        <v>Q0</v>
      </c>
      <c r="J197" s="65" t="s">
        <v>196</v>
      </c>
      <c r="L197" s="174" t="s">
        <v>515</v>
      </c>
      <c r="M197" s="171">
        <v>7077</v>
      </c>
      <c r="N197" s="176">
        <v>2038</v>
      </c>
      <c r="O197" s="177">
        <v>2047</v>
      </c>
      <c r="Q197" s="169" t="s">
        <v>516</v>
      </c>
      <c r="R197" s="68" t="str">
        <f t="shared" si="88"/>
        <v>1J119J1350Q0F</v>
      </c>
      <c r="S197" s="178" t="str">
        <f t="shared" si="89"/>
        <v>NICHT AKTUELL</v>
      </c>
      <c r="U197" s="169" t="s">
        <v>516</v>
      </c>
      <c r="V197" s="172" t="s">
        <v>182</v>
      </c>
      <c r="W197" s="179">
        <v>0.12740000000000001</v>
      </c>
      <c r="Y197" s="175" t="s">
        <v>54</v>
      </c>
      <c r="Z197" s="175" t="s">
        <v>54</v>
      </c>
      <c r="AA197" s="175" t="s">
        <v>60</v>
      </c>
      <c r="AC197" s="181"/>
      <c r="AF197" s="181"/>
      <c r="AG197" s="74" t="s">
        <v>510</v>
      </c>
      <c r="AI197" s="63" t="s">
        <v>505</v>
      </c>
      <c r="AK197" s="172" t="s">
        <v>484</v>
      </c>
      <c r="AV197" s="172" t="s">
        <v>513</v>
      </c>
      <c r="AZ197" s="172" t="s">
        <v>504</v>
      </c>
    </row>
    <row r="198" spans="1:52" s="172" customFormat="1">
      <c r="A198" s="168" t="s">
        <v>51</v>
      </c>
      <c r="B198" s="169" t="s">
        <v>477</v>
      </c>
      <c r="C198" s="170" t="s">
        <v>53</v>
      </c>
      <c r="D198" s="171" t="s">
        <v>54</v>
      </c>
      <c r="E198" s="172" t="s">
        <v>478</v>
      </c>
      <c r="F198" s="173" t="str">
        <f t="shared" ref="F198" si="117">LEFT(Q198,11)</f>
        <v>9J1_970_350</v>
      </c>
      <c r="G198" s="173" t="s">
        <v>514</v>
      </c>
      <c r="H198" s="173" t="str">
        <f t="shared" ref="H198" si="118">CONCATENATE(IF(MID(Q198,5,3)="970","1J11"),LEFT(U198,3),RIGHT(F198,3))</f>
        <v>1J119J1350</v>
      </c>
      <c r="I198" s="173" t="str">
        <f t="shared" ref="I198" si="119">IF(G198=0,"00",IF(LEN(G198)=1,CONCATENATE(G198,0),G198))</f>
        <v>Q0</v>
      </c>
      <c r="J198" s="65" t="s">
        <v>94</v>
      </c>
      <c r="L198" s="174" t="s">
        <v>515</v>
      </c>
      <c r="M198" s="171" t="s">
        <v>771</v>
      </c>
      <c r="N198" s="176">
        <v>2048</v>
      </c>
      <c r="O198" s="148">
        <v>2114</v>
      </c>
      <c r="Q198" s="169" t="s">
        <v>516</v>
      </c>
      <c r="R198" s="68" t="str">
        <f t="shared" ref="R198" si="120">IF(J198&lt;&gt;"",CONCATENATE(H198,I198,J198),CONCATENATE(H198,I198,K198))</f>
        <v>1J119J1350Q0G</v>
      </c>
      <c r="S198" s="178" t="str">
        <f t="shared" ref="S198" si="121">IF(N198="-","KEIN LIEFERUMFANG",IF(AND(N198&lt;=S$3,O198=""),"AKTUELL",IF(O198=N198,"KEIN SERIENEINSATZ",IF(N198&gt;S$3,"NOCH NICHT AKTUELL",IF(AND(N198&lt;S$3,O198&lt;S$3),"NICHT AKTUELL",IF(N198&lt;=S$3,"AKTUELL"))))))</f>
        <v>AKTUELL</v>
      </c>
      <c r="U198" s="169" t="s">
        <v>516</v>
      </c>
      <c r="V198" s="172" t="s">
        <v>182</v>
      </c>
      <c r="W198" s="179">
        <v>0.12740000000000001</v>
      </c>
      <c r="Y198" s="175" t="s">
        <v>54</v>
      </c>
      <c r="Z198" s="175" t="s">
        <v>54</v>
      </c>
      <c r="AA198" s="175" t="s">
        <v>60</v>
      </c>
      <c r="AC198" s="181"/>
      <c r="AF198" s="181"/>
      <c r="AG198" s="74" t="s">
        <v>753</v>
      </c>
      <c r="AI198" s="63" t="s">
        <v>505</v>
      </c>
      <c r="AK198" s="172" t="s">
        <v>484</v>
      </c>
      <c r="AV198" s="172" t="s">
        <v>513</v>
      </c>
      <c r="AZ198" s="172" t="s">
        <v>504</v>
      </c>
    </row>
    <row r="199" spans="1:52" s="158" customFormat="1">
      <c r="A199" s="154" t="s">
        <v>51</v>
      </c>
      <c r="B199" s="155" t="s">
        <v>477</v>
      </c>
      <c r="C199" s="156" t="s">
        <v>53</v>
      </c>
      <c r="D199" s="157" t="s">
        <v>54</v>
      </c>
      <c r="E199" s="158" t="s">
        <v>478</v>
      </c>
      <c r="F199" s="159" t="str">
        <f t="shared" si="80"/>
        <v>9J1_970_350</v>
      </c>
      <c r="G199" s="159" t="s">
        <v>213</v>
      </c>
      <c r="H199" s="159" t="str">
        <f t="shared" si="87"/>
        <v>1J119J1350</v>
      </c>
      <c r="I199" s="159" t="str">
        <f t="shared" si="71"/>
        <v>R0</v>
      </c>
      <c r="J199" s="157" t="s">
        <v>92</v>
      </c>
      <c r="L199" s="160" t="s">
        <v>500</v>
      </c>
      <c r="M199" s="157"/>
      <c r="N199" s="157">
        <v>2025</v>
      </c>
      <c r="O199" s="163">
        <v>2037</v>
      </c>
      <c r="Q199" s="155" t="s">
        <v>517</v>
      </c>
      <c r="R199" s="50" t="str">
        <f t="shared" si="88"/>
        <v>1J119J1350R0C</v>
      </c>
      <c r="S199" s="164" t="str">
        <f t="shared" si="89"/>
        <v>NICHT AKTUELL</v>
      </c>
      <c r="U199" s="155" t="s">
        <v>517</v>
      </c>
      <c r="V199" s="158" t="s">
        <v>182</v>
      </c>
      <c r="W199" s="165"/>
      <c r="Y199" s="161" t="s">
        <v>54</v>
      </c>
      <c r="Z199" s="161" t="s">
        <v>54</v>
      </c>
      <c r="AA199" s="161" t="s">
        <v>60</v>
      </c>
      <c r="AC199" s="167"/>
      <c r="AF199" s="167"/>
      <c r="AG199" s="158" t="s">
        <v>518</v>
      </c>
      <c r="AI199" s="46" t="s">
        <v>503</v>
      </c>
      <c r="AK199" s="158" t="s">
        <v>484</v>
      </c>
      <c r="AV199" s="158" t="s">
        <v>485</v>
      </c>
      <c r="AZ199" s="158" t="s">
        <v>504</v>
      </c>
    </row>
    <row r="200" spans="1:52" s="158" customFormat="1">
      <c r="A200" s="154" t="s">
        <v>51</v>
      </c>
      <c r="B200" s="155" t="s">
        <v>477</v>
      </c>
      <c r="C200" s="156" t="s">
        <v>53</v>
      </c>
      <c r="D200" s="157" t="s">
        <v>54</v>
      </c>
      <c r="E200" s="158" t="s">
        <v>478</v>
      </c>
      <c r="F200" s="159" t="str">
        <f t="shared" si="80"/>
        <v>9J1_970_350</v>
      </c>
      <c r="G200" s="159" t="s">
        <v>213</v>
      </c>
      <c r="H200" s="159" t="str">
        <f t="shared" si="87"/>
        <v>1J119J1350</v>
      </c>
      <c r="I200" s="159" t="str">
        <f t="shared" si="71"/>
        <v>R0</v>
      </c>
      <c r="J200" s="58" t="s">
        <v>56</v>
      </c>
      <c r="L200" s="160" t="s">
        <v>500</v>
      </c>
      <c r="M200" s="157">
        <v>7077</v>
      </c>
      <c r="N200" s="162">
        <v>2025</v>
      </c>
      <c r="O200" s="163">
        <v>2037</v>
      </c>
      <c r="Q200" s="155" t="s">
        <v>517</v>
      </c>
      <c r="R200" s="50" t="str">
        <f t="shared" si="88"/>
        <v>1J119J1350R0D</v>
      </c>
      <c r="S200" s="164" t="str">
        <f t="shared" si="89"/>
        <v>NICHT AKTUELL</v>
      </c>
      <c r="U200" s="155" t="s">
        <v>517</v>
      </c>
      <c r="V200" s="158" t="s">
        <v>182</v>
      </c>
      <c r="W200" s="165"/>
      <c r="Y200" s="161" t="s">
        <v>54</v>
      </c>
      <c r="Z200" s="161" t="s">
        <v>54</v>
      </c>
      <c r="AA200" s="161" t="s">
        <v>60</v>
      </c>
      <c r="AC200" s="167"/>
      <c r="AF200" s="167"/>
      <c r="AG200" s="158" t="s">
        <v>518</v>
      </c>
      <c r="AI200" s="46" t="s">
        <v>505</v>
      </c>
      <c r="AK200" s="158" t="s">
        <v>484</v>
      </c>
      <c r="AV200" s="158" t="s">
        <v>485</v>
      </c>
      <c r="AZ200" s="158" t="s">
        <v>504</v>
      </c>
    </row>
    <row r="201" spans="1:52" s="172" customFormat="1">
      <c r="A201" s="168" t="s">
        <v>51</v>
      </c>
      <c r="B201" s="169" t="s">
        <v>477</v>
      </c>
      <c r="C201" s="170" t="s">
        <v>53</v>
      </c>
      <c r="D201" s="171" t="s">
        <v>54</v>
      </c>
      <c r="E201" s="172" t="s">
        <v>478</v>
      </c>
      <c r="F201" s="173" t="str">
        <f t="shared" si="80"/>
        <v>9J1_970_350</v>
      </c>
      <c r="G201" s="173" t="s">
        <v>213</v>
      </c>
      <c r="H201" s="173" t="str">
        <f t="shared" si="87"/>
        <v>1J119J1350</v>
      </c>
      <c r="I201" s="173" t="str">
        <f t="shared" si="71"/>
        <v>R0</v>
      </c>
      <c r="J201" s="65" t="s">
        <v>91</v>
      </c>
      <c r="L201" s="174" t="s">
        <v>500</v>
      </c>
      <c r="M201" s="171">
        <v>7077</v>
      </c>
      <c r="N201" s="176">
        <v>2038</v>
      </c>
      <c r="O201" s="177">
        <v>2047</v>
      </c>
      <c r="Q201" s="169" t="s">
        <v>517</v>
      </c>
      <c r="R201" s="68" t="str">
        <f t="shared" si="88"/>
        <v>1J119J1350R0E</v>
      </c>
      <c r="S201" s="178" t="str">
        <f t="shared" si="89"/>
        <v>NICHT AKTUELL</v>
      </c>
      <c r="U201" s="169" t="s">
        <v>517</v>
      </c>
      <c r="V201" s="172" t="s">
        <v>182</v>
      </c>
      <c r="W201" s="179"/>
      <c r="Y201" s="175" t="s">
        <v>54</v>
      </c>
      <c r="Z201" s="175" t="s">
        <v>54</v>
      </c>
      <c r="AA201" s="175" t="s">
        <v>60</v>
      </c>
      <c r="AC201" s="181"/>
      <c r="AF201" s="181"/>
      <c r="AG201" s="74" t="s">
        <v>519</v>
      </c>
      <c r="AI201" s="63" t="s">
        <v>505</v>
      </c>
      <c r="AK201" s="172" t="s">
        <v>484</v>
      </c>
      <c r="AV201" s="172" t="s">
        <v>485</v>
      </c>
      <c r="AZ201" s="172" t="s">
        <v>504</v>
      </c>
    </row>
    <row r="202" spans="1:52" s="172" customFormat="1">
      <c r="A202" s="168" t="s">
        <v>51</v>
      </c>
      <c r="B202" s="169" t="s">
        <v>477</v>
      </c>
      <c r="C202" s="170" t="s">
        <v>53</v>
      </c>
      <c r="D202" s="171" t="s">
        <v>54</v>
      </c>
      <c r="E202" s="172" t="s">
        <v>478</v>
      </c>
      <c r="F202" s="173" t="str">
        <f t="shared" ref="F202" si="122">LEFT(Q202,11)</f>
        <v>9J1_970_350</v>
      </c>
      <c r="G202" s="173" t="s">
        <v>213</v>
      </c>
      <c r="H202" s="173" t="str">
        <f t="shared" ref="H202" si="123">CONCATENATE(IF(MID(Q202,5,3)="970","1J11"),LEFT(U202,3),RIGHT(F202,3))</f>
        <v>1J119J1350</v>
      </c>
      <c r="I202" s="173" t="str">
        <f t="shared" ref="I202" si="124">IF(G202=0,"00",IF(LEN(G202)=1,CONCATENATE(G202,0),G202))</f>
        <v>R0</v>
      </c>
      <c r="J202" s="65" t="s">
        <v>196</v>
      </c>
      <c r="L202" s="174" t="s">
        <v>500</v>
      </c>
      <c r="M202" s="171" t="s">
        <v>748</v>
      </c>
      <c r="N202" s="176">
        <v>2048</v>
      </c>
      <c r="O202" s="177"/>
      <c r="Q202" s="169" t="s">
        <v>517</v>
      </c>
      <c r="R202" s="68" t="str">
        <f t="shared" ref="R202" si="125">IF(J202&lt;&gt;"",CONCATENATE(H202,I202,J202),CONCATENATE(H202,I202,K202))</f>
        <v>1J119J1350R0F</v>
      </c>
      <c r="S202" s="178" t="str">
        <f t="shared" ref="S202" si="126">IF(N202="-","KEIN LIEFERUMFANG",IF(AND(N202&lt;=S$3,O202=""),"AKTUELL",IF(O202=N202,"KEIN SERIENEINSATZ",IF(N202&gt;S$3,"NOCH NICHT AKTUELL",IF(AND(N202&lt;S$3,O202&lt;S$3),"NICHT AKTUELL",IF(N202&lt;=S$3,"AKTUELL"))))))</f>
        <v>AKTUELL</v>
      </c>
      <c r="U202" s="169" t="s">
        <v>517</v>
      </c>
      <c r="V202" s="172" t="s">
        <v>182</v>
      </c>
      <c r="W202" s="179"/>
      <c r="Y202" s="175" t="s">
        <v>54</v>
      </c>
      <c r="Z202" s="175" t="s">
        <v>54</v>
      </c>
      <c r="AA202" s="175" t="s">
        <v>60</v>
      </c>
      <c r="AC202" s="181"/>
      <c r="AF202" s="181"/>
      <c r="AG202" s="74" t="s">
        <v>754</v>
      </c>
      <c r="AI202" s="63" t="s">
        <v>505</v>
      </c>
      <c r="AK202" s="172" t="s">
        <v>484</v>
      </c>
      <c r="AV202" s="172" t="s">
        <v>485</v>
      </c>
      <c r="AZ202" s="172" t="s">
        <v>504</v>
      </c>
    </row>
    <row r="203" spans="1:52" s="158" customFormat="1">
      <c r="A203" s="154" t="s">
        <v>51</v>
      </c>
      <c r="B203" s="155" t="s">
        <v>477</v>
      </c>
      <c r="C203" s="156" t="s">
        <v>53</v>
      </c>
      <c r="D203" s="157" t="s">
        <v>54</v>
      </c>
      <c r="E203" s="158" t="s">
        <v>478</v>
      </c>
      <c r="F203" s="159" t="str">
        <f t="shared" si="80"/>
        <v>9J1_970_350</v>
      </c>
      <c r="G203" s="159" t="s">
        <v>479</v>
      </c>
      <c r="H203" s="159" t="str">
        <f t="shared" si="87"/>
        <v>1J119J1350</v>
      </c>
      <c r="I203" s="159" t="str">
        <f t="shared" si="71"/>
        <v>S0</v>
      </c>
      <c r="J203" s="157" t="s">
        <v>92</v>
      </c>
      <c r="L203" s="160" t="s">
        <v>507</v>
      </c>
      <c r="M203" s="157"/>
      <c r="N203" s="157">
        <v>2025</v>
      </c>
      <c r="O203" s="163">
        <v>2037</v>
      </c>
      <c r="Q203" s="155" t="s">
        <v>520</v>
      </c>
      <c r="R203" s="50" t="str">
        <f t="shared" si="88"/>
        <v>1J119J1350S0C</v>
      </c>
      <c r="S203" s="164" t="str">
        <f t="shared" si="89"/>
        <v>NICHT AKTUELL</v>
      </c>
      <c r="U203" s="155" t="s">
        <v>520</v>
      </c>
      <c r="V203" s="158" t="s">
        <v>182</v>
      </c>
      <c r="W203" s="165"/>
      <c r="Y203" s="161" t="s">
        <v>54</v>
      </c>
      <c r="Z203" s="161" t="s">
        <v>54</v>
      </c>
      <c r="AA203" s="161" t="s">
        <v>60</v>
      </c>
      <c r="AC203" s="167"/>
      <c r="AF203" s="167"/>
      <c r="AG203" s="158" t="s">
        <v>521</v>
      </c>
      <c r="AI203" s="46" t="s">
        <v>503</v>
      </c>
      <c r="AK203" s="158" t="s">
        <v>484</v>
      </c>
      <c r="AV203" s="158" t="s">
        <v>485</v>
      </c>
      <c r="AZ203" s="158" t="s">
        <v>504</v>
      </c>
    </row>
    <row r="204" spans="1:52" s="158" customFormat="1">
      <c r="A204" s="154" t="s">
        <v>51</v>
      </c>
      <c r="B204" s="155" t="s">
        <v>477</v>
      </c>
      <c r="C204" s="156" t="s">
        <v>53</v>
      </c>
      <c r="D204" s="157" t="s">
        <v>54</v>
      </c>
      <c r="E204" s="158" t="s">
        <v>478</v>
      </c>
      <c r="F204" s="159" t="str">
        <f t="shared" si="80"/>
        <v>9J1_970_350</v>
      </c>
      <c r="G204" s="159" t="s">
        <v>479</v>
      </c>
      <c r="H204" s="159" t="str">
        <f t="shared" si="87"/>
        <v>1J119J1350</v>
      </c>
      <c r="I204" s="159" t="str">
        <f t="shared" si="71"/>
        <v>S0</v>
      </c>
      <c r="J204" s="58" t="s">
        <v>56</v>
      </c>
      <c r="L204" s="160" t="s">
        <v>507</v>
      </c>
      <c r="M204" s="157">
        <v>7077</v>
      </c>
      <c r="N204" s="162">
        <v>2025</v>
      </c>
      <c r="O204" s="163">
        <v>2037</v>
      </c>
      <c r="Q204" s="155" t="s">
        <v>520</v>
      </c>
      <c r="R204" s="50" t="str">
        <f t="shared" si="88"/>
        <v>1J119J1350S0D</v>
      </c>
      <c r="S204" s="164" t="str">
        <f t="shared" si="89"/>
        <v>NICHT AKTUELL</v>
      </c>
      <c r="U204" s="155" t="s">
        <v>520</v>
      </c>
      <c r="V204" s="158" t="s">
        <v>182</v>
      </c>
      <c r="W204" s="165"/>
      <c r="Y204" s="161" t="s">
        <v>54</v>
      </c>
      <c r="Z204" s="161" t="s">
        <v>54</v>
      </c>
      <c r="AA204" s="161" t="s">
        <v>60</v>
      </c>
      <c r="AC204" s="167"/>
      <c r="AF204" s="167"/>
      <c r="AG204" s="158" t="s">
        <v>521</v>
      </c>
      <c r="AI204" s="46" t="s">
        <v>505</v>
      </c>
      <c r="AK204" s="158" t="s">
        <v>484</v>
      </c>
      <c r="AV204" s="158" t="s">
        <v>485</v>
      </c>
      <c r="AZ204" s="158" t="s">
        <v>504</v>
      </c>
    </row>
    <row r="205" spans="1:52" s="172" customFormat="1">
      <c r="A205" s="168" t="s">
        <v>51</v>
      </c>
      <c r="B205" s="169" t="s">
        <v>477</v>
      </c>
      <c r="C205" s="170" t="s">
        <v>53</v>
      </c>
      <c r="D205" s="171" t="s">
        <v>54</v>
      </c>
      <c r="E205" s="172" t="s">
        <v>478</v>
      </c>
      <c r="F205" s="173" t="str">
        <f t="shared" si="80"/>
        <v>9J1_970_350</v>
      </c>
      <c r="G205" s="173" t="s">
        <v>479</v>
      </c>
      <c r="H205" s="173" t="str">
        <f t="shared" si="87"/>
        <v>1J119J1350</v>
      </c>
      <c r="I205" s="173" t="str">
        <f t="shared" si="71"/>
        <v>S0</v>
      </c>
      <c r="J205" s="65" t="s">
        <v>91</v>
      </c>
      <c r="L205" s="174" t="s">
        <v>507</v>
      </c>
      <c r="M205" s="171">
        <v>7077</v>
      </c>
      <c r="N205" s="176">
        <v>2038</v>
      </c>
      <c r="O205" s="177">
        <v>2047</v>
      </c>
      <c r="Q205" s="169" t="s">
        <v>520</v>
      </c>
      <c r="R205" s="68" t="str">
        <f t="shared" si="88"/>
        <v>1J119J1350S0E</v>
      </c>
      <c r="S205" s="178" t="str">
        <f t="shared" si="89"/>
        <v>NICHT AKTUELL</v>
      </c>
      <c r="U205" s="169" t="s">
        <v>520</v>
      </c>
      <c r="V205" s="172" t="s">
        <v>182</v>
      </c>
      <c r="W205" s="179"/>
      <c r="Y205" s="175" t="s">
        <v>54</v>
      </c>
      <c r="Z205" s="175" t="s">
        <v>54</v>
      </c>
      <c r="AA205" s="175" t="s">
        <v>60</v>
      </c>
      <c r="AC205" s="181"/>
      <c r="AF205" s="181"/>
      <c r="AG205" s="74" t="s">
        <v>522</v>
      </c>
      <c r="AI205" s="63" t="s">
        <v>505</v>
      </c>
      <c r="AK205" s="172" t="s">
        <v>484</v>
      </c>
      <c r="AV205" s="172" t="s">
        <v>485</v>
      </c>
      <c r="AZ205" s="172" t="s">
        <v>504</v>
      </c>
    </row>
    <row r="206" spans="1:52" s="172" customFormat="1">
      <c r="A206" s="168" t="s">
        <v>51</v>
      </c>
      <c r="B206" s="169" t="s">
        <v>477</v>
      </c>
      <c r="C206" s="170" t="s">
        <v>53</v>
      </c>
      <c r="D206" s="171" t="s">
        <v>54</v>
      </c>
      <c r="E206" s="172" t="s">
        <v>478</v>
      </c>
      <c r="F206" s="173" t="str">
        <f t="shared" ref="F206" si="127">LEFT(Q206,11)</f>
        <v>9J1_970_350</v>
      </c>
      <c r="G206" s="173" t="s">
        <v>479</v>
      </c>
      <c r="H206" s="173" t="str">
        <f t="shared" ref="H206" si="128">CONCATENATE(IF(MID(Q206,5,3)="970","1J11"),LEFT(U206,3),RIGHT(F206,3))</f>
        <v>1J119J1350</v>
      </c>
      <c r="I206" s="173" t="str">
        <f t="shared" ref="I206" si="129">IF(G206=0,"00",IF(LEN(G206)=1,CONCATENATE(G206,0),G206))</f>
        <v>S0</v>
      </c>
      <c r="J206" s="65" t="s">
        <v>196</v>
      </c>
      <c r="L206" s="174" t="s">
        <v>507</v>
      </c>
      <c r="M206" s="171" t="s">
        <v>748</v>
      </c>
      <c r="N206" s="176">
        <v>2048</v>
      </c>
      <c r="O206" s="177"/>
      <c r="Q206" s="169" t="s">
        <v>520</v>
      </c>
      <c r="R206" s="68" t="str">
        <f t="shared" ref="R206" si="130">IF(J206&lt;&gt;"",CONCATENATE(H206,I206,J206),CONCATENATE(H206,I206,K206))</f>
        <v>1J119J1350S0F</v>
      </c>
      <c r="S206" s="178" t="str">
        <f t="shared" ref="S206" si="131">IF(N206="-","KEIN LIEFERUMFANG",IF(AND(N206&lt;=S$3,O206=""),"AKTUELL",IF(O206=N206,"KEIN SERIENEINSATZ",IF(N206&gt;S$3,"NOCH NICHT AKTUELL",IF(AND(N206&lt;S$3,O206&lt;S$3),"NICHT AKTUELL",IF(N206&lt;=S$3,"AKTUELL"))))))</f>
        <v>AKTUELL</v>
      </c>
      <c r="U206" s="169" t="s">
        <v>520</v>
      </c>
      <c r="V206" s="172" t="s">
        <v>182</v>
      </c>
      <c r="W206" s="179"/>
      <c r="Y206" s="175" t="s">
        <v>54</v>
      </c>
      <c r="Z206" s="175" t="s">
        <v>54</v>
      </c>
      <c r="AA206" s="175" t="s">
        <v>60</v>
      </c>
      <c r="AC206" s="181"/>
      <c r="AF206" s="181"/>
      <c r="AG206" s="74" t="s">
        <v>755</v>
      </c>
      <c r="AI206" s="63" t="s">
        <v>505</v>
      </c>
      <c r="AK206" s="172" t="s">
        <v>484</v>
      </c>
      <c r="AV206" s="172" t="s">
        <v>485</v>
      </c>
      <c r="AZ206" s="172" t="s">
        <v>504</v>
      </c>
    </row>
    <row r="207" spans="1:52" s="158" customFormat="1">
      <c r="A207" s="154" t="s">
        <v>51</v>
      </c>
      <c r="B207" s="155" t="s">
        <v>477</v>
      </c>
      <c r="C207" s="156" t="s">
        <v>53</v>
      </c>
      <c r="D207" s="157" t="s">
        <v>54</v>
      </c>
      <c r="E207" s="158" t="s">
        <v>478</v>
      </c>
      <c r="F207" s="159" t="str">
        <f t="shared" si="80"/>
        <v>9J1_970_350</v>
      </c>
      <c r="G207" s="159" t="s">
        <v>487</v>
      </c>
      <c r="H207" s="159" t="str">
        <f t="shared" si="87"/>
        <v>1J119J1350</v>
      </c>
      <c r="I207" s="159" t="str">
        <f t="shared" si="71"/>
        <v>T0</v>
      </c>
      <c r="J207" s="157" t="s">
        <v>92</v>
      </c>
      <c r="L207" s="160" t="s">
        <v>511</v>
      </c>
      <c r="M207" s="157"/>
      <c r="N207" s="157">
        <v>2025</v>
      </c>
      <c r="O207" s="163">
        <v>2037</v>
      </c>
      <c r="Q207" s="155" t="s">
        <v>523</v>
      </c>
      <c r="R207" s="50" t="str">
        <f t="shared" si="88"/>
        <v>1J119J1350T0C</v>
      </c>
      <c r="S207" s="164" t="str">
        <f t="shared" si="89"/>
        <v>NICHT AKTUELL</v>
      </c>
      <c r="U207" s="155" t="s">
        <v>523</v>
      </c>
      <c r="V207" s="158" t="s">
        <v>182</v>
      </c>
      <c r="W207" s="165"/>
      <c r="Y207" s="161" t="s">
        <v>54</v>
      </c>
      <c r="Z207" s="161" t="s">
        <v>54</v>
      </c>
      <c r="AA207" s="161" t="s">
        <v>60</v>
      </c>
      <c r="AC207" s="167"/>
      <c r="AF207" s="167"/>
      <c r="AG207" s="158" t="s">
        <v>518</v>
      </c>
      <c r="AI207" s="46" t="s">
        <v>503</v>
      </c>
      <c r="AK207" s="158" t="s">
        <v>484</v>
      </c>
      <c r="AV207" s="158" t="s">
        <v>513</v>
      </c>
      <c r="AZ207" s="158" t="s">
        <v>504</v>
      </c>
    </row>
    <row r="208" spans="1:52" s="158" customFormat="1">
      <c r="A208" s="154" t="s">
        <v>51</v>
      </c>
      <c r="B208" s="155" t="s">
        <v>477</v>
      </c>
      <c r="C208" s="156" t="s">
        <v>53</v>
      </c>
      <c r="D208" s="157" t="s">
        <v>54</v>
      </c>
      <c r="E208" s="158" t="s">
        <v>478</v>
      </c>
      <c r="F208" s="159" t="str">
        <f t="shared" si="80"/>
        <v>9J1_970_350</v>
      </c>
      <c r="G208" s="159" t="s">
        <v>487</v>
      </c>
      <c r="H208" s="159" t="str">
        <f t="shared" si="87"/>
        <v>1J119J1350</v>
      </c>
      <c r="I208" s="159" t="str">
        <f t="shared" si="71"/>
        <v>T0</v>
      </c>
      <c r="J208" s="58" t="s">
        <v>56</v>
      </c>
      <c r="L208" s="160" t="s">
        <v>511</v>
      </c>
      <c r="M208" s="157">
        <v>7077</v>
      </c>
      <c r="N208" s="162">
        <v>2025</v>
      </c>
      <c r="O208" s="163">
        <v>2037</v>
      </c>
      <c r="Q208" s="155" t="s">
        <v>523</v>
      </c>
      <c r="R208" s="50" t="str">
        <f t="shared" si="88"/>
        <v>1J119J1350T0D</v>
      </c>
      <c r="S208" s="164" t="str">
        <f t="shared" si="89"/>
        <v>NICHT AKTUELL</v>
      </c>
      <c r="U208" s="155" t="s">
        <v>523</v>
      </c>
      <c r="V208" s="158" t="s">
        <v>182</v>
      </c>
      <c r="W208" s="165"/>
      <c r="Y208" s="161" t="s">
        <v>54</v>
      </c>
      <c r="Z208" s="161" t="s">
        <v>54</v>
      </c>
      <c r="AA208" s="161" t="s">
        <v>60</v>
      </c>
      <c r="AC208" s="167"/>
      <c r="AF208" s="167"/>
      <c r="AG208" s="158" t="s">
        <v>518</v>
      </c>
      <c r="AI208" s="46" t="s">
        <v>505</v>
      </c>
      <c r="AK208" s="158" t="s">
        <v>484</v>
      </c>
      <c r="AV208" s="158" t="s">
        <v>513</v>
      </c>
      <c r="AZ208" s="158" t="s">
        <v>504</v>
      </c>
    </row>
    <row r="209" spans="1:52" s="172" customFormat="1">
      <c r="A209" s="168" t="s">
        <v>51</v>
      </c>
      <c r="B209" s="169" t="s">
        <v>477</v>
      </c>
      <c r="C209" s="170" t="s">
        <v>53</v>
      </c>
      <c r="D209" s="171" t="s">
        <v>54</v>
      </c>
      <c r="E209" s="172" t="s">
        <v>478</v>
      </c>
      <c r="F209" s="173" t="str">
        <f t="shared" si="80"/>
        <v>9J1_970_350</v>
      </c>
      <c r="G209" s="173" t="s">
        <v>487</v>
      </c>
      <c r="H209" s="173" t="str">
        <f t="shared" si="87"/>
        <v>1J119J1350</v>
      </c>
      <c r="I209" s="173" t="str">
        <f t="shared" si="71"/>
        <v>T0</v>
      </c>
      <c r="J209" s="65" t="s">
        <v>91</v>
      </c>
      <c r="L209" s="174" t="s">
        <v>511</v>
      </c>
      <c r="M209" s="171">
        <v>7077</v>
      </c>
      <c r="N209" s="176">
        <v>2038</v>
      </c>
      <c r="O209" s="177">
        <v>2047</v>
      </c>
      <c r="Q209" s="169" t="s">
        <v>523</v>
      </c>
      <c r="R209" s="68" t="str">
        <f t="shared" si="88"/>
        <v>1J119J1350T0E</v>
      </c>
      <c r="S209" s="178" t="str">
        <f t="shared" si="89"/>
        <v>NICHT AKTUELL</v>
      </c>
      <c r="U209" s="169" t="s">
        <v>523</v>
      </c>
      <c r="V209" s="172" t="s">
        <v>182</v>
      </c>
      <c r="W209" s="179"/>
      <c r="Y209" s="175" t="s">
        <v>54</v>
      </c>
      <c r="Z209" s="175" t="s">
        <v>54</v>
      </c>
      <c r="AA209" s="175" t="s">
        <v>60</v>
      </c>
      <c r="AC209" s="181"/>
      <c r="AF209" s="181"/>
      <c r="AG209" s="74" t="s">
        <v>519</v>
      </c>
      <c r="AI209" s="63" t="s">
        <v>505</v>
      </c>
      <c r="AK209" s="172" t="s">
        <v>484</v>
      </c>
      <c r="AV209" s="172" t="s">
        <v>513</v>
      </c>
      <c r="AZ209" s="172" t="s">
        <v>504</v>
      </c>
    </row>
    <row r="210" spans="1:52" s="172" customFormat="1">
      <c r="A210" s="168" t="s">
        <v>51</v>
      </c>
      <c r="B210" s="169" t="s">
        <v>477</v>
      </c>
      <c r="C210" s="170" t="s">
        <v>53</v>
      </c>
      <c r="D210" s="171" t="s">
        <v>54</v>
      </c>
      <c r="E210" s="172" t="s">
        <v>478</v>
      </c>
      <c r="F210" s="173" t="str">
        <f t="shared" ref="F210" si="132">LEFT(Q210,11)</f>
        <v>9J1_970_350</v>
      </c>
      <c r="G210" s="173" t="s">
        <v>487</v>
      </c>
      <c r="H210" s="173" t="str">
        <f t="shared" ref="H210" si="133">CONCATENATE(IF(MID(Q210,5,3)="970","1J11"),LEFT(U210,3),RIGHT(F210,3))</f>
        <v>1J119J1350</v>
      </c>
      <c r="I210" s="173" t="str">
        <f t="shared" ref="I210" si="134">IF(G210=0,"00",IF(LEN(G210)=1,CONCATENATE(G210,0),G210))</f>
        <v>T0</v>
      </c>
      <c r="J210" s="65" t="s">
        <v>196</v>
      </c>
      <c r="L210" s="174" t="s">
        <v>511</v>
      </c>
      <c r="M210" s="171" t="s">
        <v>748</v>
      </c>
      <c r="N210" s="176">
        <v>2048</v>
      </c>
      <c r="O210" s="177"/>
      <c r="Q210" s="169" t="s">
        <v>523</v>
      </c>
      <c r="R210" s="68" t="str">
        <f t="shared" ref="R210" si="135">IF(J210&lt;&gt;"",CONCATENATE(H210,I210,J210),CONCATENATE(H210,I210,K210))</f>
        <v>1J119J1350T0F</v>
      </c>
      <c r="S210" s="178" t="str">
        <f t="shared" ref="S210" si="136">IF(N210="-","KEIN LIEFERUMFANG",IF(AND(N210&lt;=S$3,O210=""),"AKTUELL",IF(O210=N210,"KEIN SERIENEINSATZ",IF(N210&gt;S$3,"NOCH NICHT AKTUELL",IF(AND(N210&lt;S$3,O210&lt;S$3),"NICHT AKTUELL",IF(N210&lt;=S$3,"AKTUELL"))))))</f>
        <v>AKTUELL</v>
      </c>
      <c r="U210" s="169" t="s">
        <v>523</v>
      </c>
      <c r="V210" s="172" t="s">
        <v>182</v>
      </c>
      <c r="W210" s="179"/>
      <c r="Y210" s="175" t="s">
        <v>54</v>
      </c>
      <c r="Z210" s="175" t="s">
        <v>54</v>
      </c>
      <c r="AA210" s="175" t="s">
        <v>60</v>
      </c>
      <c r="AC210" s="181"/>
      <c r="AF210" s="181"/>
      <c r="AG210" s="74" t="s">
        <v>754</v>
      </c>
      <c r="AI210" s="63" t="s">
        <v>505</v>
      </c>
      <c r="AK210" s="172" t="s">
        <v>484</v>
      </c>
      <c r="AV210" s="172" t="s">
        <v>513</v>
      </c>
      <c r="AZ210" s="172" t="s">
        <v>504</v>
      </c>
    </row>
    <row r="211" spans="1:52" s="158" customFormat="1">
      <c r="A211" s="154" t="s">
        <v>51</v>
      </c>
      <c r="B211" s="155" t="s">
        <v>477</v>
      </c>
      <c r="C211" s="156" t="s">
        <v>53</v>
      </c>
      <c r="D211" s="157" t="s">
        <v>54</v>
      </c>
      <c r="E211" s="158" t="s">
        <v>478</v>
      </c>
      <c r="F211" s="159" t="str">
        <f t="shared" si="80"/>
        <v>9J1_970_350</v>
      </c>
      <c r="G211" s="159" t="s">
        <v>524</v>
      </c>
      <c r="H211" s="159" t="str">
        <f t="shared" si="87"/>
        <v>1J119J1350</v>
      </c>
      <c r="I211" s="159" t="str">
        <f t="shared" si="71"/>
        <v>AA</v>
      </c>
      <c r="J211" s="157" t="s">
        <v>92</v>
      </c>
      <c r="L211" s="160" t="s">
        <v>515</v>
      </c>
      <c r="M211" s="157"/>
      <c r="N211" s="157">
        <v>2025</v>
      </c>
      <c r="O211" s="163">
        <v>2037</v>
      </c>
      <c r="Q211" s="155" t="s">
        <v>525</v>
      </c>
      <c r="R211" s="50" t="str">
        <f t="shared" si="88"/>
        <v>1J119J1350AAC</v>
      </c>
      <c r="S211" s="164" t="str">
        <f t="shared" si="89"/>
        <v>NICHT AKTUELL</v>
      </c>
      <c r="U211" s="155" t="s">
        <v>525</v>
      </c>
      <c r="V211" s="158" t="s">
        <v>182</v>
      </c>
      <c r="W211" s="165"/>
      <c r="Y211" s="161" t="s">
        <v>54</v>
      </c>
      <c r="Z211" s="161" t="s">
        <v>54</v>
      </c>
      <c r="AA211" s="161" t="s">
        <v>60</v>
      </c>
      <c r="AC211" s="167"/>
      <c r="AF211" s="167"/>
      <c r="AG211" s="158" t="s">
        <v>521</v>
      </c>
      <c r="AI211" s="46" t="s">
        <v>503</v>
      </c>
      <c r="AK211" s="158" t="s">
        <v>484</v>
      </c>
      <c r="AV211" s="158" t="s">
        <v>513</v>
      </c>
      <c r="AZ211" s="158" t="s">
        <v>504</v>
      </c>
    </row>
    <row r="212" spans="1:52" s="158" customFormat="1">
      <c r="A212" s="154" t="s">
        <v>51</v>
      </c>
      <c r="B212" s="155" t="s">
        <v>477</v>
      </c>
      <c r="C212" s="156" t="s">
        <v>53</v>
      </c>
      <c r="D212" s="157" t="s">
        <v>54</v>
      </c>
      <c r="E212" s="158" t="s">
        <v>478</v>
      </c>
      <c r="F212" s="159" t="str">
        <f t="shared" si="80"/>
        <v>9J1_970_350</v>
      </c>
      <c r="G212" s="159" t="s">
        <v>524</v>
      </c>
      <c r="H212" s="159" t="str">
        <f t="shared" si="87"/>
        <v>1J119J1350</v>
      </c>
      <c r="I212" s="159" t="str">
        <f t="shared" si="71"/>
        <v>AA</v>
      </c>
      <c r="J212" s="58" t="s">
        <v>56</v>
      </c>
      <c r="L212" s="160" t="s">
        <v>515</v>
      </c>
      <c r="M212" s="157">
        <v>7077</v>
      </c>
      <c r="N212" s="162">
        <v>2025</v>
      </c>
      <c r="O212" s="163">
        <v>2037</v>
      </c>
      <c r="Q212" s="155" t="s">
        <v>525</v>
      </c>
      <c r="R212" s="50" t="str">
        <f t="shared" si="88"/>
        <v>1J119J1350AAD</v>
      </c>
      <c r="S212" s="164" t="str">
        <f t="shared" si="89"/>
        <v>NICHT AKTUELL</v>
      </c>
      <c r="U212" s="155" t="s">
        <v>525</v>
      </c>
      <c r="V212" s="158" t="s">
        <v>182</v>
      </c>
      <c r="W212" s="165"/>
      <c r="Y212" s="161" t="s">
        <v>54</v>
      </c>
      <c r="Z212" s="161" t="s">
        <v>54</v>
      </c>
      <c r="AA212" s="161" t="s">
        <v>60</v>
      </c>
      <c r="AC212" s="167"/>
      <c r="AF212" s="167"/>
      <c r="AG212" s="158" t="s">
        <v>521</v>
      </c>
      <c r="AI212" s="46" t="s">
        <v>505</v>
      </c>
      <c r="AK212" s="158" t="s">
        <v>484</v>
      </c>
      <c r="AV212" s="158" t="s">
        <v>513</v>
      </c>
      <c r="AZ212" s="158" t="s">
        <v>504</v>
      </c>
    </row>
    <row r="213" spans="1:52" s="172" customFormat="1">
      <c r="A213" s="168" t="s">
        <v>51</v>
      </c>
      <c r="B213" s="169" t="s">
        <v>477</v>
      </c>
      <c r="C213" s="170" t="s">
        <v>53</v>
      </c>
      <c r="D213" s="171" t="s">
        <v>54</v>
      </c>
      <c r="E213" s="172" t="s">
        <v>478</v>
      </c>
      <c r="F213" s="173" t="str">
        <f t="shared" si="80"/>
        <v>9J1_970_350</v>
      </c>
      <c r="G213" s="173" t="s">
        <v>524</v>
      </c>
      <c r="H213" s="173" t="str">
        <f t="shared" si="87"/>
        <v>1J119J1350</v>
      </c>
      <c r="I213" s="173" t="str">
        <f t="shared" si="71"/>
        <v>AA</v>
      </c>
      <c r="J213" s="65" t="s">
        <v>91</v>
      </c>
      <c r="L213" s="174" t="s">
        <v>515</v>
      </c>
      <c r="M213" s="171">
        <v>7077</v>
      </c>
      <c r="N213" s="176">
        <v>2038</v>
      </c>
      <c r="O213" s="177">
        <v>2047</v>
      </c>
      <c r="Q213" s="169" t="s">
        <v>525</v>
      </c>
      <c r="R213" s="68" t="str">
        <f t="shared" si="88"/>
        <v>1J119J1350AAE</v>
      </c>
      <c r="S213" s="178" t="str">
        <f t="shared" si="89"/>
        <v>NICHT AKTUELL</v>
      </c>
      <c r="U213" s="169" t="s">
        <v>525</v>
      </c>
      <c r="V213" s="172" t="s">
        <v>182</v>
      </c>
      <c r="W213" s="179"/>
      <c r="Y213" s="175" t="s">
        <v>54</v>
      </c>
      <c r="Z213" s="175" t="s">
        <v>54</v>
      </c>
      <c r="AA213" s="175" t="s">
        <v>60</v>
      </c>
      <c r="AC213" s="181"/>
      <c r="AF213" s="181"/>
      <c r="AG213" s="74" t="s">
        <v>522</v>
      </c>
      <c r="AI213" s="63" t="s">
        <v>505</v>
      </c>
      <c r="AK213" s="172" t="s">
        <v>484</v>
      </c>
      <c r="AV213" s="172" t="s">
        <v>513</v>
      </c>
      <c r="AZ213" s="172" t="s">
        <v>504</v>
      </c>
    </row>
    <row r="214" spans="1:52" s="172" customFormat="1">
      <c r="A214" s="168" t="s">
        <v>51</v>
      </c>
      <c r="B214" s="169" t="s">
        <v>477</v>
      </c>
      <c r="C214" s="170" t="s">
        <v>53</v>
      </c>
      <c r="D214" s="171" t="s">
        <v>54</v>
      </c>
      <c r="E214" s="172" t="s">
        <v>478</v>
      </c>
      <c r="F214" s="173" t="str">
        <f t="shared" ref="F214" si="137">LEFT(Q214,11)</f>
        <v>9J1_970_350</v>
      </c>
      <c r="G214" s="173" t="s">
        <v>524</v>
      </c>
      <c r="H214" s="173" t="str">
        <f t="shared" ref="H214" si="138">CONCATENATE(IF(MID(Q214,5,3)="970","1J11"),LEFT(U214,3),RIGHT(F214,3))</f>
        <v>1J119J1350</v>
      </c>
      <c r="I214" s="173" t="str">
        <f t="shared" ref="I214" si="139">IF(G214=0,"00",IF(LEN(G214)=1,CONCATENATE(G214,0),G214))</f>
        <v>AA</v>
      </c>
      <c r="J214" s="65" t="s">
        <v>196</v>
      </c>
      <c r="L214" s="174" t="s">
        <v>515</v>
      </c>
      <c r="M214" s="171" t="s">
        <v>748</v>
      </c>
      <c r="N214" s="176">
        <v>2048</v>
      </c>
      <c r="O214" s="177"/>
      <c r="Q214" s="169" t="s">
        <v>525</v>
      </c>
      <c r="R214" s="68" t="str">
        <f t="shared" ref="R214" si="140">IF(J214&lt;&gt;"",CONCATENATE(H214,I214,J214),CONCATENATE(H214,I214,K214))</f>
        <v>1J119J1350AAF</v>
      </c>
      <c r="S214" s="178" t="str">
        <f t="shared" ref="S214" si="141">IF(N214="-","KEIN LIEFERUMFANG",IF(AND(N214&lt;=S$3,O214=""),"AKTUELL",IF(O214=N214,"KEIN SERIENEINSATZ",IF(N214&gt;S$3,"NOCH NICHT AKTUELL",IF(AND(N214&lt;S$3,O214&lt;S$3),"NICHT AKTUELL",IF(N214&lt;=S$3,"AKTUELL"))))))</f>
        <v>AKTUELL</v>
      </c>
      <c r="U214" s="169" t="s">
        <v>525</v>
      </c>
      <c r="V214" s="172" t="s">
        <v>182</v>
      </c>
      <c r="W214" s="179"/>
      <c r="Y214" s="175" t="s">
        <v>54</v>
      </c>
      <c r="Z214" s="175" t="s">
        <v>54</v>
      </c>
      <c r="AA214" s="175" t="s">
        <v>60</v>
      </c>
      <c r="AC214" s="181"/>
      <c r="AF214" s="181"/>
      <c r="AG214" s="74" t="s">
        <v>755</v>
      </c>
      <c r="AI214" s="63" t="s">
        <v>505</v>
      </c>
      <c r="AK214" s="172" t="s">
        <v>484</v>
      </c>
      <c r="AV214" s="172" t="s">
        <v>513</v>
      </c>
      <c r="AZ214" s="172" t="s">
        <v>504</v>
      </c>
    </row>
    <row r="215" spans="1:52" s="158" customFormat="1">
      <c r="A215" s="154" t="s">
        <v>51</v>
      </c>
      <c r="B215" s="155" t="s">
        <v>477</v>
      </c>
      <c r="C215" s="156" t="s">
        <v>53</v>
      </c>
      <c r="D215" s="157" t="s">
        <v>54</v>
      </c>
      <c r="E215" s="158" t="s">
        <v>478</v>
      </c>
      <c r="F215" s="159" t="str">
        <f t="shared" si="80"/>
        <v>9J1_970_350</v>
      </c>
      <c r="G215" s="159" t="s">
        <v>526</v>
      </c>
      <c r="H215" s="159" t="str">
        <f t="shared" si="87"/>
        <v>1J119J1350</v>
      </c>
      <c r="I215" s="159" t="str">
        <f t="shared" si="71"/>
        <v>AB</v>
      </c>
      <c r="J215" s="157" t="s">
        <v>111</v>
      </c>
      <c r="L215" s="160" t="s">
        <v>500</v>
      </c>
      <c r="M215" s="157">
        <v>7077</v>
      </c>
      <c r="N215" s="162">
        <v>2025</v>
      </c>
      <c r="O215" s="163">
        <v>2037</v>
      </c>
      <c r="Q215" s="155" t="s">
        <v>527</v>
      </c>
      <c r="R215" s="50" t="str">
        <f t="shared" si="88"/>
        <v>1J119J1350ABA</v>
      </c>
      <c r="S215" s="164" t="str">
        <f t="shared" si="89"/>
        <v>NICHT AKTUELL</v>
      </c>
      <c r="U215" s="155" t="s">
        <v>527</v>
      </c>
      <c r="V215" s="158" t="s">
        <v>182</v>
      </c>
      <c r="W215" s="165"/>
      <c r="Y215" s="161" t="s">
        <v>54</v>
      </c>
      <c r="Z215" s="161" t="s">
        <v>54</v>
      </c>
      <c r="AA215" s="161" t="s">
        <v>60</v>
      </c>
      <c r="AC215" s="167"/>
      <c r="AF215" s="167"/>
      <c r="AG215" s="158" t="s">
        <v>528</v>
      </c>
      <c r="AI215" s="46" t="s">
        <v>505</v>
      </c>
      <c r="AK215" s="158" t="s">
        <v>484</v>
      </c>
      <c r="AV215" s="158" t="s">
        <v>485</v>
      </c>
      <c r="AZ215" s="158" t="s">
        <v>504</v>
      </c>
    </row>
    <row r="216" spans="1:52" s="172" customFormat="1">
      <c r="A216" s="168" t="s">
        <v>51</v>
      </c>
      <c r="B216" s="169" t="s">
        <v>477</v>
      </c>
      <c r="C216" s="170" t="s">
        <v>53</v>
      </c>
      <c r="D216" s="171" t="s">
        <v>54</v>
      </c>
      <c r="E216" s="172" t="s">
        <v>478</v>
      </c>
      <c r="F216" s="173" t="str">
        <f t="shared" si="80"/>
        <v>9J1_970_350</v>
      </c>
      <c r="G216" s="173" t="s">
        <v>526</v>
      </c>
      <c r="H216" s="173" t="str">
        <f t="shared" si="87"/>
        <v>1J119J1350</v>
      </c>
      <c r="I216" s="173" t="str">
        <f t="shared" si="71"/>
        <v>AB</v>
      </c>
      <c r="J216" s="65" t="s">
        <v>180</v>
      </c>
      <c r="L216" s="174" t="s">
        <v>500</v>
      </c>
      <c r="M216" s="171">
        <v>7077</v>
      </c>
      <c r="N216" s="176">
        <v>2038</v>
      </c>
      <c r="O216" s="177">
        <v>2047</v>
      </c>
      <c r="Q216" s="169" t="s">
        <v>527</v>
      </c>
      <c r="R216" s="68" t="str">
        <f t="shared" si="88"/>
        <v>1J119J1350ABB</v>
      </c>
      <c r="S216" s="178" t="str">
        <f t="shared" si="89"/>
        <v>NICHT AKTUELL</v>
      </c>
      <c r="U216" s="169" t="s">
        <v>527</v>
      </c>
      <c r="V216" s="172" t="s">
        <v>182</v>
      </c>
      <c r="W216" s="179"/>
      <c r="Y216" s="175" t="s">
        <v>54</v>
      </c>
      <c r="Z216" s="175" t="s">
        <v>54</v>
      </c>
      <c r="AA216" s="175" t="s">
        <v>60</v>
      </c>
      <c r="AC216" s="181"/>
      <c r="AF216" s="181"/>
      <c r="AG216" s="74" t="s">
        <v>529</v>
      </c>
      <c r="AI216" s="63" t="s">
        <v>505</v>
      </c>
      <c r="AK216" s="172" t="s">
        <v>484</v>
      </c>
      <c r="AV216" s="172" t="s">
        <v>485</v>
      </c>
      <c r="AZ216" s="172" t="s">
        <v>504</v>
      </c>
    </row>
    <row r="217" spans="1:52" s="172" customFormat="1">
      <c r="A217" s="168" t="s">
        <v>51</v>
      </c>
      <c r="B217" s="169" t="s">
        <v>477</v>
      </c>
      <c r="C217" s="170" t="s">
        <v>53</v>
      </c>
      <c r="D217" s="171" t="s">
        <v>54</v>
      </c>
      <c r="E217" s="172" t="s">
        <v>478</v>
      </c>
      <c r="F217" s="173" t="str">
        <f t="shared" ref="F217" si="142">LEFT(Q217,11)</f>
        <v>9J1_970_350</v>
      </c>
      <c r="G217" s="173" t="s">
        <v>526</v>
      </c>
      <c r="H217" s="173" t="str">
        <f t="shared" ref="H217" si="143">CONCATENATE(IF(MID(Q217,5,3)="970","1J11"),LEFT(U217,3),RIGHT(F217,3))</f>
        <v>1J119J1350</v>
      </c>
      <c r="I217" s="173" t="str">
        <f t="shared" ref="I217" si="144">IF(G217=0,"00",IF(LEN(G217)=1,CONCATENATE(G217,0),G217))</f>
        <v>AB</v>
      </c>
      <c r="J217" s="65" t="s">
        <v>92</v>
      </c>
      <c r="L217" s="174" t="s">
        <v>500</v>
      </c>
      <c r="M217" s="171" t="s">
        <v>748</v>
      </c>
      <c r="N217" s="176">
        <v>2048</v>
      </c>
      <c r="O217" s="177"/>
      <c r="Q217" s="169" t="s">
        <v>527</v>
      </c>
      <c r="R217" s="68" t="str">
        <f t="shared" ref="R217" si="145">IF(J217&lt;&gt;"",CONCATENATE(H217,I217,J217),CONCATENATE(H217,I217,K217))</f>
        <v>1J119J1350ABC</v>
      </c>
      <c r="S217" s="178" t="str">
        <f t="shared" ref="S217" si="146">IF(N217="-","KEIN LIEFERUMFANG",IF(AND(N217&lt;=S$3,O217=""),"AKTUELL",IF(O217=N217,"KEIN SERIENEINSATZ",IF(N217&gt;S$3,"NOCH NICHT AKTUELL",IF(AND(N217&lt;S$3,O217&lt;S$3),"NICHT AKTUELL",IF(N217&lt;=S$3,"AKTUELL"))))))</f>
        <v>AKTUELL</v>
      </c>
      <c r="U217" s="169" t="s">
        <v>527</v>
      </c>
      <c r="V217" s="172" t="s">
        <v>182</v>
      </c>
      <c r="W217" s="179"/>
      <c r="Y217" s="175" t="s">
        <v>54</v>
      </c>
      <c r="Z217" s="175" t="s">
        <v>54</v>
      </c>
      <c r="AA217" s="175" t="s">
        <v>60</v>
      </c>
      <c r="AC217" s="181"/>
      <c r="AF217" s="181"/>
      <c r="AG217" s="74" t="s">
        <v>756</v>
      </c>
      <c r="AI217" s="63" t="s">
        <v>505</v>
      </c>
      <c r="AK217" s="172" t="s">
        <v>484</v>
      </c>
      <c r="AV217" s="172" t="s">
        <v>485</v>
      </c>
      <c r="AZ217" s="172" t="s">
        <v>504</v>
      </c>
    </row>
    <row r="218" spans="1:52" s="158" customFormat="1">
      <c r="A218" s="154" t="s">
        <v>51</v>
      </c>
      <c r="B218" s="155" t="s">
        <v>477</v>
      </c>
      <c r="C218" s="156" t="s">
        <v>53</v>
      </c>
      <c r="D218" s="157" t="s">
        <v>54</v>
      </c>
      <c r="E218" s="158" t="s">
        <v>478</v>
      </c>
      <c r="F218" s="159" t="str">
        <f t="shared" si="80"/>
        <v>9J1_970_350</v>
      </c>
      <c r="G218" s="159" t="s">
        <v>530</v>
      </c>
      <c r="H218" s="159" t="str">
        <f t="shared" si="87"/>
        <v>1J119J1350</v>
      </c>
      <c r="I218" s="159" t="str">
        <f t="shared" si="71"/>
        <v>AC</v>
      </c>
      <c r="J218" s="157" t="s">
        <v>111</v>
      </c>
      <c r="L218" s="160" t="s">
        <v>507</v>
      </c>
      <c r="M218" s="157">
        <v>7077</v>
      </c>
      <c r="N218" s="162">
        <v>2025</v>
      </c>
      <c r="O218" s="163">
        <v>2037</v>
      </c>
      <c r="Q218" s="155" t="s">
        <v>531</v>
      </c>
      <c r="R218" s="50" t="str">
        <f t="shared" si="88"/>
        <v>1J119J1350ACA</v>
      </c>
      <c r="S218" s="164" t="str">
        <f t="shared" si="89"/>
        <v>NICHT AKTUELL</v>
      </c>
      <c r="U218" s="155" t="s">
        <v>531</v>
      </c>
      <c r="V218" s="158" t="s">
        <v>182</v>
      </c>
      <c r="W218" s="165"/>
      <c r="Y218" s="161" t="s">
        <v>54</v>
      </c>
      <c r="Z218" s="161" t="s">
        <v>54</v>
      </c>
      <c r="AA218" s="161" t="s">
        <v>60</v>
      </c>
      <c r="AC218" s="167"/>
      <c r="AF218" s="167"/>
      <c r="AG218" s="158" t="s">
        <v>534</v>
      </c>
      <c r="AI218" s="46" t="s">
        <v>505</v>
      </c>
      <c r="AK218" s="158" t="s">
        <v>484</v>
      </c>
      <c r="AV218" s="158" t="s">
        <v>485</v>
      </c>
      <c r="AZ218" s="158" t="s">
        <v>504</v>
      </c>
    </row>
    <row r="219" spans="1:52" s="172" customFormat="1">
      <c r="A219" s="168" t="s">
        <v>51</v>
      </c>
      <c r="B219" s="169" t="s">
        <v>477</v>
      </c>
      <c r="C219" s="170" t="s">
        <v>53</v>
      </c>
      <c r="D219" s="171" t="s">
        <v>54</v>
      </c>
      <c r="E219" s="172" t="s">
        <v>478</v>
      </c>
      <c r="F219" s="173" t="str">
        <f t="shared" si="80"/>
        <v>9J1_970_350</v>
      </c>
      <c r="G219" s="173" t="s">
        <v>530</v>
      </c>
      <c r="H219" s="173" t="str">
        <f t="shared" si="87"/>
        <v>1J119J1350</v>
      </c>
      <c r="I219" s="173" t="str">
        <f t="shared" si="71"/>
        <v>AC</v>
      </c>
      <c r="J219" s="65" t="s">
        <v>180</v>
      </c>
      <c r="L219" s="174" t="s">
        <v>507</v>
      </c>
      <c r="M219" s="171">
        <v>7077</v>
      </c>
      <c r="N219" s="176">
        <v>2038</v>
      </c>
      <c r="O219" s="177">
        <v>2047</v>
      </c>
      <c r="Q219" s="169" t="s">
        <v>531</v>
      </c>
      <c r="R219" s="68" t="str">
        <f t="shared" si="88"/>
        <v>1J119J1350ACB</v>
      </c>
      <c r="S219" s="178" t="str">
        <f t="shared" si="89"/>
        <v>NICHT AKTUELL</v>
      </c>
      <c r="U219" s="169" t="s">
        <v>531</v>
      </c>
      <c r="V219" s="172" t="s">
        <v>182</v>
      </c>
      <c r="W219" s="179"/>
      <c r="Y219" s="175" t="s">
        <v>54</v>
      </c>
      <c r="Z219" s="175" t="s">
        <v>54</v>
      </c>
      <c r="AA219" s="175" t="s">
        <v>60</v>
      </c>
      <c r="AC219" s="181"/>
      <c r="AF219" s="181"/>
      <c r="AG219" s="74" t="s">
        <v>535</v>
      </c>
      <c r="AI219" s="63" t="s">
        <v>505</v>
      </c>
      <c r="AK219" s="172" t="s">
        <v>484</v>
      </c>
      <c r="AV219" s="172" t="s">
        <v>485</v>
      </c>
      <c r="AZ219" s="172" t="s">
        <v>504</v>
      </c>
    </row>
    <row r="220" spans="1:52" s="172" customFormat="1">
      <c r="A220" s="168" t="s">
        <v>51</v>
      </c>
      <c r="B220" s="169" t="s">
        <v>477</v>
      </c>
      <c r="C220" s="170" t="s">
        <v>53</v>
      </c>
      <c r="D220" s="171" t="s">
        <v>54</v>
      </c>
      <c r="E220" s="172" t="s">
        <v>478</v>
      </c>
      <c r="F220" s="173" t="str">
        <f t="shared" ref="F220" si="147">LEFT(Q220,11)</f>
        <v>9J1_970_350</v>
      </c>
      <c r="G220" s="173" t="s">
        <v>530</v>
      </c>
      <c r="H220" s="173" t="str">
        <f t="shared" ref="H220" si="148">CONCATENATE(IF(MID(Q220,5,3)="970","1J11"),LEFT(U220,3),RIGHT(F220,3))</f>
        <v>1J119J1350</v>
      </c>
      <c r="I220" s="173" t="str">
        <f t="shared" ref="I220" si="149">IF(G220=0,"00",IF(LEN(G220)=1,CONCATENATE(G220,0),G220))</f>
        <v>AC</v>
      </c>
      <c r="J220" s="65" t="s">
        <v>92</v>
      </c>
      <c r="L220" s="174" t="s">
        <v>507</v>
      </c>
      <c r="M220" s="171" t="s">
        <v>748</v>
      </c>
      <c r="N220" s="176">
        <v>2048</v>
      </c>
      <c r="O220" s="177"/>
      <c r="Q220" s="169" t="s">
        <v>531</v>
      </c>
      <c r="R220" s="68" t="str">
        <f t="shared" ref="R220" si="150">IF(J220&lt;&gt;"",CONCATENATE(H220,I220,J220),CONCATENATE(H220,I220,K220))</f>
        <v>1J119J1350ACC</v>
      </c>
      <c r="S220" s="178" t="str">
        <f t="shared" ref="S220" si="151">IF(N220="-","KEIN LIEFERUMFANG",IF(AND(N220&lt;=S$3,O220=""),"AKTUELL",IF(O220=N220,"KEIN SERIENEINSATZ",IF(N220&gt;S$3,"NOCH NICHT AKTUELL",IF(AND(N220&lt;S$3,O220&lt;S$3),"NICHT AKTUELL",IF(N220&lt;=S$3,"AKTUELL"))))))</f>
        <v>AKTUELL</v>
      </c>
      <c r="U220" s="169" t="s">
        <v>531</v>
      </c>
      <c r="V220" s="172" t="s">
        <v>182</v>
      </c>
      <c r="W220" s="179"/>
      <c r="Y220" s="175" t="s">
        <v>54</v>
      </c>
      <c r="Z220" s="175" t="s">
        <v>54</v>
      </c>
      <c r="AA220" s="175" t="s">
        <v>60</v>
      </c>
      <c r="AC220" s="181"/>
      <c r="AF220" s="181"/>
      <c r="AG220" s="74" t="s">
        <v>757</v>
      </c>
      <c r="AI220" s="63" t="s">
        <v>505</v>
      </c>
      <c r="AK220" s="172" t="s">
        <v>484</v>
      </c>
      <c r="AV220" s="172" t="s">
        <v>485</v>
      </c>
      <c r="AZ220" s="172" t="s">
        <v>504</v>
      </c>
    </row>
    <row r="221" spans="1:52" s="158" customFormat="1">
      <c r="A221" s="154" t="s">
        <v>51</v>
      </c>
      <c r="B221" s="155" t="s">
        <v>477</v>
      </c>
      <c r="C221" s="156" t="s">
        <v>53</v>
      </c>
      <c r="D221" s="157" t="s">
        <v>54</v>
      </c>
      <c r="E221" s="158" t="s">
        <v>478</v>
      </c>
      <c r="F221" s="159" t="str">
        <f t="shared" si="80"/>
        <v>9J1_970_350</v>
      </c>
      <c r="G221" s="159" t="s">
        <v>532</v>
      </c>
      <c r="H221" s="159" t="str">
        <f t="shared" si="87"/>
        <v>1J119J1350</v>
      </c>
      <c r="I221" s="159" t="str">
        <f t="shared" si="71"/>
        <v>AD</v>
      </c>
      <c r="J221" s="157" t="s">
        <v>111</v>
      </c>
      <c r="L221" s="160" t="s">
        <v>511</v>
      </c>
      <c r="M221" s="157">
        <v>7077</v>
      </c>
      <c r="N221" s="162">
        <v>2025</v>
      </c>
      <c r="O221" s="163">
        <v>2037</v>
      </c>
      <c r="Q221" s="155" t="s">
        <v>533</v>
      </c>
      <c r="R221" s="50" t="str">
        <f t="shared" si="88"/>
        <v>1J119J1350ADA</v>
      </c>
      <c r="S221" s="164" t="str">
        <f t="shared" si="89"/>
        <v>NICHT AKTUELL</v>
      </c>
      <c r="U221" s="155" t="s">
        <v>533</v>
      </c>
      <c r="V221" s="158" t="s">
        <v>182</v>
      </c>
      <c r="W221" s="165"/>
      <c r="Y221" s="161" t="s">
        <v>54</v>
      </c>
      <c r="Z221" s="161" t="s">
        <v>54</v>
      </c>
      <c r="AA221" s="161" t="s">
        <v>60</v>
      </c>
      <c r="AC221" s="167"/>
      <c r="AF221" s="167"/>
      <c r="AG221" s="158" t="s">
        <v>528</v>
      </c>
      <c r="AI221" s="46" t="s">
        <v>505</v>
      </c>
      <c r="AK221" s="158" t="s">
        <v>484</v>
      </c>
      <c r="AV221" s="158" t="s">
        <v>513</v>
      </c>
      <c r="AZ221" s="158" t="s">
        <v>504</v>
      </c>
    </row>
    <row r="222" spans="1:52" s="172" customFormat="1">
      <c r="A222" s="168" t="s">
        <v>51</v>
      </c>
      <c r="B222" s="169" t="s">
        <v>477</v>
      </c>
      <c r="C222" s="170" t="s">
        <v>53</v>
      </c>
      <c r="D222" s="171" t="s">
        <v>54</v>
      </c>
      <c r="E222" s="172" t="s">
        <v>478</v>
      </c>
      <c r="F222" s="173" t="str">
        <f t="shared" si="80"/>
        <v>9J1_970_350</v>
      </c>
      <c r="G222" s="173" t="s">
        <v>532</v>
      </c>
      <c r="H222" s="173" t="str">
        <f t="shared" si="87"/>
        <v>1J119J1350</v>
      </c>
      <c r="I222" s="173" t="str">
        <f t="shared" si="71"/>
        <v>AD</v>
      </c>
      <c r="J222" s="65" t="s">
        <v>180</v>
      </c>
      <c r="L222" s="174" t="s">
        <v>511</v>
      </c>
      <c r="M222" s="171">
        <v>7077</v>
      </c>
      <c r="N222" s="176">
        <v>2038</v>
      </c>
      <c r="O222" s="177">
        <v>2047</v>
      </c>
      <c r="Q222" s="169" t="s">
        <v>533</v>
      </c>
      <c r="R222" s="68" t="str">
        <f t="shared" si="88"/>
        <v>1J119J1350ADB</v>
      </c>
      <c r="S222" s="178" t="str">
        <f t="shared" si="89"/>
        <v>NICHT AKTUELL</v>
      </c>
      <c r="U222" s="169" t="s">
        <v>533</v>
      </c>
      <c r="V222" s="172" t="s">
        <v>182</v>
      </c>
      <c r="W222" s="179"/>
      <c r="Y222" s="175" t="s">
        <v>54</v>
      </c>
      <c r="Z222" s="175" t="s">
        <v>54</v>
      </c>
      <c r="AA222" s="175" t="s">
        <v>60</v>
      </c>
      <c r="AC222" s="181"/>
      <c r="AF222" s="181"/>
      <c r="AG222" s="74" t="s">
        <v>529</v>
      </c>
      <c r="AI222" s="63" t="s">
        <v>505</v>
      </c>
      <c r="AK222" s="172" t="s">
        <v>484</v>
      </c>
      <c r="AV222" s="172" t="s">
        <v>513</v>
      </c>
      <c r="AZ222" s="172" t="s">
        <v>504</v>
      </c>
    </row>
    <row r="223" spans="1:52" s="172" customFormat="1">
      <c r="A223" s="168" t="s">
        <v>51</v>
      </c>
      <c r="B223" s="169" t="s">
        <v>477</v>
      </c>
      <c r="C223" s="170" t="s">
        <v>53</v>
      </c>
      <c r="D223" s="171" t="s">
        <v>54</v>
      </c>
      <c r="E223" s="172" t="s">
        <v>478</v>
      </c>
      <c r="F223" s="173" t="str">
        <f t="shared" ref="F223" si="152">LEFT(Q223,11)</f>
        <v>9J1_970_350</v>
      </c>
      <c r="G223" s="173" t="s">
        <v>532</v>
      </c>
      <c r="H223" s="173" t="str">
        <f t="shared" ref="H223" si="153">CONCATENATE(IF(MID(Q223,5,3)="970","1J11"),LEFT(U223,3),RIGHT(F223,3))</f>
        <v>1J119J1350</v>
      </c>
      <c r="I223" s="173" t="str">
        <f t="shared" ref="I223" si="154">IF(G223=0,"00",IF(LEN(G223)=1,CONCATENATE(G223,0),G223))</f>
        <v>AD</v>
      </c>
      <c r="J223" s="65" t="s">
        <v>92</v>
      </c>
      <c r="L223" s="174" t="s">
        <v>511</v>
      </c>
      <c r="M223" s="171" t="s">
        <v>748</v>
      </c>
      <c r="N223" s="176">
        <v>2048</v>
      </c>
      <c r="O223" s="177"/>
      <c r="Q223" s="169" t="s">
        <v>533</v>
      </c>
      <c r="R223" s="68" t="str">
        <f t="shared" ref="R223" si="155">IF(J223&lt;&gt;"",CONCATENATE(H223,I223,J223),CONCATENATE(H223,I223,K223))</f>
        <v>1J119J1350ADC</v>
      </c>
      <c r="S223" s="178" t="str">
        <f t="shared" ref="S223" si="156">IF(N223="-","KEIN LIEFERUMFANG",IF(AND(N223&lt;=S$3,O223=""),"AKTUELL",IF(O223=N223,"KEIN SERIENEINSATZ",IF(N223&gt;S$3,"NOCH NICHT AKTUELL",IF(AND(N223&lt;S$3,O223&lt;S$3),"NICHT AKTUELL",IF(N223&lt;=S$3,"AKTUELL"))))))</f>
        <v>AKTUELL</v>
      </c>
      <c r="U223" s="169" t="s">
        <v>533</v>
      </c>
      <c r="V223" s="172" t="s">
        <v>182</v>
      </c>
      <c r="W223" s="179"/>
      <c r="Y223" s="175" t="s">
        <v>54</v>
      </c>
      <c r="Z223" s="175" t="s">
        <v>54</v>
      </c>
      <c r="AA223" s="175" t="s">
        <v>60</v>
      </c>
      <c r="AC223" s="181"/>
      <c r="AF223" s="181"/>
      <c r="AG223" s="74" t="s">
        <v>756</v>
      </c>
      <c r="AI223" s="63" t="s">
        <v>505</v>
      </c>
      <c r="AK223" s="172" t="s">
        <v>484</v>
      </c>
      <c r="AV223" s="172" t="s">
        <v>513</v>
      </c>
      <c r="AZ223" s="172" t="s">
        <v>504</v>
      </c>
    </row>
    <row r="224" spans="1:52" s="158" customFormat="1">
      <c r="A224" s="154" t="s">
        <v>51</v>
      </c>
      <c r="B224" s="155" t="s">
        <v>477</v>
      </c>
      <c r="C224" s="156" t="s">
        <v>53</v>
      </c>
      <c r="D224" s="157" t="s">
        <v>54</v>
      </c>
      <c r="E224" s="158" t="s">
        <v>478</v>
      </c>
      <c r="F224" s="159" t="str">
        <f t="shared" si="80"/>
        <v>9J1_970_350</v>
      </c>
      <c r="G224" s="159" t="s">
        <v>536</v>
      </c>
      <c r="H224" s="159" t="str">
        <f t="shared" si="87"/>
        <v>1J119J1350</v>
      </c>
      <c r="I224" s="159" t="str">
        <f t="shared" si="71"/>
        <v>AE</v>
      </c>
      <c r="J224" s="157" t="s">
        <v>111</v>
      </c>
      <c r="L224" s="160" t="s">
        <v>515</v>
      </c>
      <c r="M224" s="157">
        <v>7077</v>
      </c>
      <c r="N224" s="162">
        <v>2025</v>
      </c>
      <c r="O224" s="163">
        <v>2037</v>
      </c>
      <c r="Q224" s="155" t="s">
        <v>537</v>
      </c>
      <c r="R224" s="50" t="str">
        <f t="shared" si="88"/>
        <v>1J119J1350AEA</v>
      </c>
      <c r="S224" s="164" t="str">
        <f t="shared" si="89"/>
        <v>NICHT AKTUELL</v>
      </c>
      <c r="U224" s="155" t="s">
        <v>537</v>
      </c>
      <c r="V224" s="158" t="s">
        <v>182</v>
      </c>
      <c r="W224" s="165"/>
      <c r="Y224" s="161" t="s">
        <v>54</v>
      </c>
      <c r="Z224" s="161" t="s">
        <v>54</v>
      </c>
      <c r="AA224" s="161" t="s">
        <v>60</v>
      </c>
      <c r="AC224" s="167"/>
      <c r="AF224" s="167"/>
      <c r="AG224" s="158" t="s">
        <v>534</v>
      </c>
      <c r="AI224" s="46" t="s">
        <v>505</v>
      </c>
      <c r="AK224" s="158" t="s">
        <v>484</v>
      </c>
      <c r="AV224" s="158" t="s">
        <v>513</v>
      </c>
      <c r="AZ224" s="158" t="s">
        <v>504</v>
      </c>
    </row>
    <row r="225" spans="1:52" s="172" customFormat="1">
      <c r="A225" s="168" t="s">
        <v>51</v>
      </c>
      <c r="B225" s="169" t="s">
        <v>477</v>
      </c>
      <c r="C225" s="170" t="s">
        <v>53</v>
      </c>
      <c r="D225" s="171" t="s">
        <v>54</v>
      </c>
      <c r="E225" s="172" t="s">
        <v>478</v>
      </c>
      <c r="F225" s="173" t="str">
        <f t="shared" si="80"/>
        <v>9J1_970_350</v>
      </c>
      <c r="G225" s="173" t="s">
        <v>536</v>
      </c>
      <c r="H225" s="173" t="str">
        <f t="shared" si="87"/>
        <v>1J119J1350</v>
      </c>
      <c r="I225" s="173" t="str">
        <f t="shared" si="71"/>
        <v>AE</v>
      </c>
      <c r="J225" s="65" t="s">
        <v>180</v>
      </c>
      <c r="L225" s="174" t="s">
        <v>515</v>
      </c>
      <c r="M225" s="171">
        <v>7077</v>
      </c>
      <c r="N225" s="176">
        <v>2038</v>
      </c>
      <c r="O225" s="177">
        <v>2047</v>
      </c>
      <c r="Q225" s="169" t="s">
        <v>537</v>
      </c>
      <c r="R225" s="68" t="str">
        <f t="shared" si="88"/>
        <v>1J119J1350AEB</v>
      </c>
      <c r="S225" s="178" t="str">
        <f t="shared" si="89"/>
        <v>NICHT AKTUELL</v>
      </c>
      <c r="U225" s="169" t="s">
        <v>537</v>
      </c>
      <c r="V225" s="172" t="s">
        <v>182</v>
      </c>
      <c r="W225" s="179"/>
      <c r="Y225" s="175" t="s">
        <v>54</v>
      </c>
      <c r="Z225" s="175" t="s">
        <v>54</v>
      </c>
      <c r="AA225" s="175" t="s">
        <v>60</v>
      </c>
      <c r="AC225" s="181"/>
      <c r="AF225" s="181"/>
      <c r="AG225" s="74" t="s">
        <v>535</v>
      </c>
      <c r="AI225" s="63" t="s">
        <v>505</v>
      </c>
      <c r="AK225" s="172" t="s">
        <v>484</v>
      </c>
      <c r="AV225" s="172" t="s">
        <v>513</v>
      </c>
      <c r="AZ225" s="172" t="s">
        <v>504</v>
      </c>
    </row>
    <row r="226" spans="1:52" s="172" customFormat="1">
      <c r="A226" s="168" t="s">
        <v>51</v>
      </c>
      <c r="B226" s="169" t="s">
        <v>477</v>
      </c>
      <c r="C226" s="170" t="s">
        <v>53</v>
      </c>
      <c r="D226" s="171" t="s">
        <v>54</v>
      </c>
      <c r="E226" s="172" t="s">
        <v>478</v>
      </c>
      <c r="F226" s="173" t="str">
        <f t="shared" ref="F226:F229" si="157">LEFT(Q226,11)</f>
        <v>9J1_970_350</v>
      </c>
      <c r="G226" s="173" t="s">
        <v>536</v>
      </c>
      <c r="H226" s="173" t="str">
        <f t="shared" ref="H226:H229" si="158">CONCATENATE(IF(MID(Q226,5,3)="970","1J11"),LEFT(U226,3),RIGHT(F226,3))</f>
        <v>1J119J1350</v>
      </c>
      <c r="I226" s="173" t="str">
        <f t="shared" ref="I226:I229" si="159">IF(G226=0,"00",IF(LEN(G226)=1,CONCATENATE(G226,0),G226))</f>
        <v>AE</v>
      </c>
      <c r="J226" s="65" t="s">
        <v>92</v>
      </c>
      <c r="L226" s="174" t="s">
        <v>515</v>
      </c>
      <c r="M226" s="171" t="s">
        <v>748</v>
      </c>
      <c r="N226" s="176">
        <v>2048</v>
      </c>
      <c r="O226" s="177"/>
      <c r="Q226" s="169" t="s">
        <v>537</v>
      </c>
      <c r="R226" s="68" t="str">
        <f t="shared" ref="R226:R229" si="160">IF(J226&lt;&gt;"",CONCATENATE(H226,I226,J226),CONCATENATE(H226,I226,K226))</f>
        <v>1J119J1350AEC</v>
      </c>
      <c r="S226" s="178" t="str">
        <f t="shared" ref="S226:S229" si="161">IF(N226="-","KEIN LIEFERUMFANG",IF(AND(N226&lt;=S$3,O226=""),"AKTUELL",IF(O226=N226,"KEIN SERIENEINSATZ",IF(N226&gt;S$3,"NOCH NICHT AKTUELL",IF(AND(N226&lt;S$3,O226&lt;S$3),"NICHT AKTUELL",IF(N226&lt;=S$3,"AKTUELL"))))))</f>
        <v>AKTUELL</v>
      </c>
      <c r="U226" s="169" t="s">
        <v>537</v>
      </c>
      <c r="V226" s="172" t="s">
        <v>182</v>
      </c>
      <c r="W226" s="179"/>
      <c r="Y226" s="175" t="s">
        <v>54</v>
      </c>
      <c r="Z226" s="175" t="s">
        <v>54</v>
      </c>
      <c r="AA226" s="175" t="s">
        <v>60</v>
      </c>
      <c r="AC226" s="181"/>
      <c r="AF226" s="181"/>
      <c r="AG226" s="74" t="s">
        <v>757</v>
      </c>
      <c r="AI226" s="63" t="s">
        <v>505</v>
      </c>
      <c r="AK226" s="172" t="s">
        <v>484</v>
      </c>
      <c r="AV226" s="172" t="s">
        <v>513</v>
      </c>
      <c r="AZ226" s="172" t="s">
        <v>504</v>
      </c>
    </row>
    <row r="227" spans="1:52" s="172" customFormat="1">
      <c r="A227" s="168" t="s">
        <v>51</v>
      </c>
      <c r="B227" s="169" t="s">
        <v>477</v>
      </c>
      <c r="C227" s="170" t="s">
        <v>53</v>
      </c>
      <c r="D227" s="171" t="s">
        <v>54</v>
      </c>
      <c r="E227" s="172" t="s">
        <v>478</v>
      </c>
      <c r="F227" s="173" t="str">
        <f t="shared" si="157"/>
        <v>9J1_970_350</v>
      </c>
      <c r="G227" s="173" t="s">
        <v>800</v>
      </c>
      <c r="H227" s="173" t="str">
        <f t="shared" si="158"/>
        <v>1J119J1350</v>
      </c>
      <c r="I227" s="173" t="str">
        <f t="shared" si="159"/>
        <v>AF</v>
      </c>
      <c r="J227" s="65" t="s">
        <v>111</v>
      </c>
      <c r="L227" s="174" t="s">
        <v>814</v>
      </c>
      <c r="M227" s="171">
        <v>7257</v>
      </c>
      <c r="N227" s="176">
        <v>2112</v>
      </c>
      <c r="O227" s="177"/>
      <c r="Q227" s="169" t="s">
        <v>796</v>
      </c>
      <c r="R227" s="68" t="str">
        <f t="shared" si="160"/>
        <v>1J119J1350AFA</v>
      </c>
      <c r="S227" s="178" t="str">
        <f t="shared" si="161"/>
        <v>NOCH NICHT AKTUELL</v>
      </c>
      <c r="U227" s="169" t="s">
        <v>796</v>
      </c>
      <c r="W227" s="179"/>
      <c r="Y227" s="175" t="s">
        <v>54</v>
      </c>
      <c r="Z227" s="175" t="s">
        <v>54</v>
      </c>
      <c r="AA227" s="175" t="s">
        <v>60</v>
      </c>
      <c r="AC227" s="181"/>
      <c r="AF227" s="181"/>
      <c r="AG227" s="74" t="s">
        <v>804</v>
      </c>
      <c r="AI227" s="63" t="s">
        <v>505</v>
      </c>
      <c r="AK227" s="172" t="s">
        <v>484</v>
      </c>
      <c r="AV227" s="172" t="s">
        <v>485</v>
      </c>
      <c r="AZ227" s="172" t="s">
        <v>504</v>
      </c>
    </row>
    <row r="228" spans="1:52" s="172" customFormat="1">
      <c r="A228" s="168" t="s">
        <v>51</v>
      </c>
      <c r="B228" s="169" t="s">
        <v>477</v>
      </c>
      <c r="C228" s="170" t="s">
        <v>53</v>
      </c>
      <c r="D228" s="171" t="s">
        <v>54</v>
      </c>
      <c r="E228" s="172" t="s">
        <v>478</v>
      </c>
      <c r="F228" s="173" t="str">
        <f t="shared" si="157"/>
        <v>9J1_970_350</v>
      </c>
      <c r="G228" s="173" t="s">
        <v>801</v>
      </c>
      <c r="H228" s="173" t="str">
        <f t="shared" si="158"/>
        <v>1J119J1350</v>
      </c>
      <c r="I228" s="173" t="str">
        <f t="shared" si="159"/>
        <v>AG</v>
      </c>
      <c r="J228" s="65" t="s">
        <v>111</v>
      </c>
      <c r="L228" s="174" t="s">
        <v>815</v>
      </c>
      <c r="M228" s="171">
        <v>7257</v>
      </c>
      <c r="N228" s="176">
        <v>2112</v>
      </c>
      <c r="O228" s="177"/>
      <c r="Q228" s="169" t="s">
        <v>797</v>
      </c>
      <c r="R228" s="68" t="str">
        <f t="shared" si="160"/>
        <v>1J119J1350AGA</v>
      </c>
      <c r="S228" s="178" t="str">
        <f t="shared" si="161"/>
        <v>NOCH NICHT AKTUELL</v>
      </c>
      <c r="U228" s="169" t="s">
        <v>797</v>
      </c>
      <c r="W228" s="179"/>
      <c r="Y228" s="175" t="s">
        <v>54</v>
      </c>
      <c r="Z228" s="175" t="s">
        <v>54</v>
      </c>
      <c r="AA228" s="175" t="s">
        <v>60</v>
      </c>
      <c r="AC228" s="181"/>
      <c r="AF228" s="181"/>
      <c r="AG228" s="74" t="s">
        <v>805</v>
      </c>
      <c r="AI228" s="63" t="s">
        <v>505</v>
      </c>
      <c r="AK228" s="172" t="s">
        <v>484</v>
      </c>
      <c r="AV228" s="172" t="s">
        <v>485</v>
      </c>
      <c r="AZ228" s="172" t="s">
        <v>504</v>
      </c>
    </row>
    <row r="229" spans="1:52" s="172" customFormat="1">
      <c r="A229" s="168" t="s">
        <v>51</v>
      </c>
      <c r="B229" s="169" t="s">
        <v>477</v>
      </c>
      <c r="C229" s="170" t="s">
        <v>53</v>
      </c>
      <c r="D229" s="171" t="s">
        <v>54</v>
      </c>
      <c r="E229" s="172" t="s">
        <v>478</v>
      </c>
      <c r="F229" s="173" t="str">
        <f t="shared" si="157"/>
        <v>9J1_970_350</v>
      </c>
      <c r="G229" s="173" t="s">
        <v>802</v>
      </c>
      <c r="H229" s="173" t="str">
        <f t="shared" si="158"/>
        <v>1J119J1350</v>
      </c>
      <c r="I229" s="173" t="str">
        <f t="shared" si="159"/>
        <v>AH</v>
      </c>
      <c r="J229" s="65" t="s">
        <v>111</v>
      </c>
      <c r="L229" s="174" t="s">
        <v>816</v>
      </c>
      <c r="M229" s="171">
        <v>7257</v>
      </c>
      <c r="N229" s="176">
        <v>2112</v>
      </c>
      <c r="O229" s="177"/>
      <c r="Q229" s="169" t="s">
        <v>798</v>
      </c>
      <c r="R229" s="68" t="str">
        <f t="shared" si="160"/>
        <v>1J119J1350AHA</v>
      </c>
      <c r="S229" s="178" t="str">
        <f t="shared" si="161"/>
        <v>NOCH NICHT AKTUELL</v>
      </c>
      <c r="U229" s="169" t="s">
        <v>798</v>
      </c>
      <c r="W229" s="179"/>
      <c r="Y229" s="175" t="s">
        <v>54</v>
      </c>
      <c r="Z229" s="175" t="s">
        <v>54</v>
      </c>
      <c r="AA229" s="175" t="s">
        <v>60</v>
      </c>
      <c r="AC229" s="181"/>
      <c r="AF229" s="181"/>
      <c r="AG229" s="74" t="s">
        <v>804</v>
      </c>
      <c r="AI229" s="63" t="s">
        <v>505</v>
      </c>
      <c r="AK229" s="172" t="s">
        <v>484</v>
      </c>
      <c r="AV229" s="172" t="s">
        <v>513</v>
      </c>
      <c r="AZ229" s="172" t="s">
        <v>504</v>
      </c>
    </row>
    <row r="230" spans="1:52" s="172" customFormat="1">
      <c r="A230" s="168" t="s">
        <v>51</v>
      </c>
      <c r="B230" s="169" t="s">
        <v>477</v>
      </c>
      <c r="C230" s="170" t="s">
        <v>53</v>
      </c>
      <c r="D230" s="171" t="s">
        <v>54</v>
      </c>
      <c r="E230" s="172" t="s">
        <v>478</v>
      </c>
      <c r="F230" s="173" t="str">
        <f t="shared" ref="F230" si="162">LEFT(Q230,11)</f>
        <v>9J1_970_350</v>
      </c>
      <c r="G230" s="173" t="s">
        <v>803</v>
      </c>
      <c r="H230" s="173" t="str">
        <f t="shared" ref="H230" si="163">CONCATENATE(IF(MID(Q230,5,3)="970","1J11"),LEFT(U230,3),RIGHT(F230,3))</f>
        <v>1J119J1350</v>
      </c>
      <c r="I230" s="173" t="str">
        <f t="shared" ref="I230" si="164">IF(G230=0,"00",IF(LEN(G230)=1,CONCATENATE(G230,0),G230))</f>
        <v>AJ</v>
      </c>
      <c r="J230" s="65" t="s">
        <v>111</v>
      </c>
      <c r="L230" s="174" t="s">
        <v>817</v>
      </c>
      <c r="M230" s="171">
        <v>7257</v>
      </c>
      <c r="N230" s="176">
        <v>2112</v>
      </c>
      <c r="O230" s="177"/>
      <c r="Q230" s="169" t="s">
        <v>799</v>
      </c>
      <c r="R230" s="68" t="str">
        <f t="shared" ref="R230" si="165">IF(J230&lt;&gt;"",CONCATENATE(H230,I230,J230),CONCATENATE(H230,I230,K230))</f>
        <v>1J119J1350AJA</v>
      </c>
      <c r="S230" s="178" t="str">
        <f t="shared" ref="S230" si="166">IF(N230="-","KEIN LIEFERUMFANG",IF(AND(N230&lt;=S$3,O230=""),"AKTUELL",IF(O230=N230,"KEIN SERIENEINSATZ",IF(N230&gt;S$3,"NOCH NICHT AKTUELL",IF(AND(N230&lt;S$3,O230&lt;S$3),"NICHT AKTUELL",IF(N230&lt;=S$3,"AKTUELL"))))))</f>
        <v>NOCH NICHT AKTUELL</v>
      </c>
      <c r="U230" s="169" t="s">
        <v>799</v>
      </c>
      <c r="W230" s="179"/>
      <c r="Y230" s="175" t="s">
        <v>54</v>
      </c>
      <c r="Z230" s="175" t="s">
        <v>54</v>
      </c>
      <c r="AA230" s="175" t="s">
        <v>60</v>
      </c>
      <c r="AC230" s="181"/>
      <c r="AF230" s="181"/>
      <c r="AG230" s="74" t="s">
        <v>805</v>
      </c>
      <c r="AI230" s="63" t="s">
        <v>505</v>
      </c>
      <c r="AK230" s="172" t="s">
        <v>484</v>
      </c>
      <c r="AV230" s="172" t="s">
        <v>513</v>
      </c>
      <c r="AZ230" s="172" t="s">
        <v>504</v>
      </c>
    </row>
    <row r="231" spans="1:52" s="91" customFormat="1">
      <c r="A231" s="76" t="s">
        <v>51</v>
      </c>
      <c r="B231" s="77" t="s">
        <v>538</v>
      </c>
      <c r="C231" s="78" t="s">
        <v>53</v>
      </c>
      <c r="D231" s="79" t="s">
        <v>102</v>
      </c>
      <c r="E231" s="80" t="s">
        <v>28</v>
      </c>
      <c r="F231" s="81" t="str">
        <f t="shared" si="80"/>
        <v>9J1_970_376</v>
      </c>
      <c r="G231" s="81">
        <f t="shared" si="79"/>
        <v>0</v>
      </c>
      <c r="H231" s="81" t="str">
        <f t="shared" si="87"/>
        <v>1J119J1376</v>
      </c>
      <c r="I231" s="81" t="str">
        <f t="shared" si="71"/>
        <v>00</v>
      </c>
      <c r="J231" s="79" t="s">
        <v>83</v>
      </c>
      <c r="K231" s="80"/>
      <c r="L231" s="82" t="s">
        <v>539</v>
      </c>
      <c r="M231" s="79"/>
      <c r="N231" s="83">
        <v>1933</v>
      </c>
      <c r="O231" s="84"/>
      <c r="P231" s="80"/>
      <c r="Q231" s="77" t="s">
        <v>540</v>
      </c>
      <c r="R231" s="85" t="str">
        <f t="shared" si="88"/>
        <v>1J119J137600K</v>
      </c>
      <c r="S231" s="86" t="str">
        <f t="shared" si="89"/>
        <v>AKTUELL</v>
      </c>
      <c r="T231" s="80"/>
      <c r="U231" s="77" t="s">
        <v>540</v>
      </c>
      <c r="V231" s="80"/>
      <c r="W231" s="87">
        <v>0.3387</v>
      </c>
      <c r="X231" s="80"/>
      <c r="Y231" s="89" t="s">
        <v>54</v>
      </c>
      <c r="Z231" s="89" t="s">
        <v>60</v>
      </c>
      <c r="AA231" s="89" t="s">
        <v>60</v>
      </c>
      <c r="AB231" s="80"/>
      <c r="AC231" s="90"/>
      <c r="AD231" s="80"/>
      <c r="AE231" s="80" t="s">
        <v>541</v>
      </c>
      <c r="AF231" s="90"/>
      <c r="AG231" s="80"/>
      <c r="AH231" s="80"/>
      <c r="AI231" s="80"/>
      <c r="AJ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</row>
    <row r="232" spans="1:52" s="91" customFormat="1">
      <c r="A232" s="76" t="s">
        <v>51</v>
      </c>
      <c r="B232" s="77" t="s">
        <v>538</v>
      </c>
      <c r="C232" s="78" t="s">
        <v>53</v>
      </c>
      <c r="D232" s="79" t="s">
        <v>102</v>
      </c>
      <c r="E232" s="80" t="s">
        <v>28</v>
      </c>
      <c r="F232" s="81" t="str">
        <f t="shared" si="80"/>
        <v>9J1_970_376</v>
      </c>
      <c r="G232" s="81" t="str">
        <f t="shared" si="79"/>
        <v>A</v>
      </c>
      <c r="H232" s="81" t="str">
        <f t="shared" si="87"/>
        <v>1J119J1376</v>
      </c>
      <c r="I232" s="81" t="str">
        <f t="shared" si="71"/>
        <v>A0</v>
      </c>
      <c r="J232" s="79" t="s">
        <v>83</v>
      </c>
      <c r="K232" s="80"/>
      <c r="L232" s="82" t="s">
        <v>542</v>
      </c>
      <c r="M232" s="79"/>
      <c r="N232" s="83">
        <v>1933</v>
      </c>
      <c r="O232" s="84"/>
      <c r="P232" s="80"/>
      <c r="Q232" s="77" t="s">
        <v>543</v>
      </c>
      <c r="R232" s="85" t="str">
        <f t="shared" si="88"/>
        <v>1J119J1376A0K</v>
      </c>
      <c r="S232" s="86" t="str">
        <f t="shared" si="89"/>
        <v>AKTUELL</v>
      </c>
      <c r="T232" s="80"/>
      <c r="U232" s="77" t="s">
        <v>543</v>
      </c>
      <c r="V232" s="80"/>
      <c r="W232" s="87">
        <v>2.9000000000000001E-2</v>
      </c>
      <c r="X232" s="80"/>
      <c r="Y232" s="89" t="s">
        <v>54</v>
      </c>
      <c r="Z232" s="89" t="s">
        <v>60</v>
      </c>
      <c r="AA232" s="89" t="s">
        <v>60</v>
      </c>
      <c r="AB232" s="80"/>
      <c r="AC232" s="90"/>
      <c r="AD232" s="80"/>
      <c r="AE232" s="80" t="s">
        <v>544</v>
      </c>
      <c r="AF232" s="90"/>
      <c r="AG232" s="80"/>
      <c r="AH232" s="80"/>
      <c r="AI232" s="80"/>
      <c r="AJ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</row>
    <row r="233" spans="1:52" s="116" customFormat="1">
      <c r="A233" s="112" t="s">
        <v>51</v>
      </c>
      <c r="B233" s="113" t="s">
        <v>545</v>
      </c>
      <c r="C233" s="114" t="s">
        <v>53</v>
      </c>
      <c r="D233" s="115" t="s">
        <v>102</v>
      </c>
      <c r="E233" s="116" t="s">
        <v>28</v>
      </c>
      <c r="F233" s="117" t="str">
        <f t="shared" si="80"/>
        <v>9J0_970_377</v>
      </c>
      <c r="G233" s="117">
        <f t="shared" si="79"/>
        <v>0</v>
      </c>
      <c r="H233" s="117" t="str">
        <f t="shared" si="87"/>
        <v>1J119J0377</v>
      </c>
      <c r="I233" s="117" t="str">
        <f t="shared" si="71"/>
        <v>00</v>
      </c>
      <c r="J233" s="115" t="s">
        <v>82</v>
      </c>
      <c r="L233" s="92" t="s">
        <v>546</v>
      </c>
      <c r="M233" s="129">
        <v>7059</v>
      </c>
      <c r="N233" s="119">
        <v>1849</v>
      </c>
      <c r="O233" s="120"/>
      <c r="Q233" s="113" t="s">
        <v>547</v>
      </c>
      <c r="R233" s="85" t="str">
        <f t="shared" si="88"/>
        <v>1J119J037700J</v>
      </c>
      <c r="S233" s="121" t="str">
        <f t="shared" si="89"/>
        <v>AKTUELL</v>
      </c>
      <c r="U233" s="113" t="s">
        <v>547</v>
      </c>
      <c r="V233" s="116" t="s">
        <v>165</v>
      </c>
      <c r="W233" s="122">
        <v>0.20760000000000001</v>
      </c>
      <c r="Y233" s="124" t="s">
        <v>54</v>
      </c>
      <c r="Z233" s="124" t="s">
        <v>60</v>
      </c>
      <c r="AA233" s="124" t="s">
        <v>60</v>
      </c>
      <c r="AC233" s="125"/>
      <c r="AE233" s="116" t="s">
        <v>548</v>
      </c>
      <c r="AF233" s="125"/>
    </row>
    <row r="234" spans="1:52" s="116" customFormat="1">
      <c r="A234" s="112" t="s">
        <v>51</v>
      </c>
      <c r="B234" s="113" t="s">
        <v>545</v>
      </c>
      <c r="C234" s="114" t="s">
        <v>53</v>
      </c>
      <c r="D234" s="115" t="s">
        <v>102</v>
      </c>
      <c r="E234" s="116" t="s">
        <v>28</v>
      </c>
      <c r="F234" s="117" t="str">
        <f t="shared" si="80"/>
        <v>9J0_970_377</v>
      </c>
      <c r="G234" s="117" t="str">
        <f t="shared" si="79"/>
        <v>A</v>
      </c>
      <c r="H234" s="117" t="str">
        <f t="shared" si="87"/>
        <v>1J119J0377</v>
      </c>
      <c r="I234" s="117" t="str">
        <f t="shared" si="71"/>
        <v>A0</v>
      </c>
      <c r="J234" s="115" t="s">
        <v>82</v>
      </c>
      <c r="L234" s="92" t="s">
        <v>549</v>
      </c>
      <c r="M234" s="129">
        <v>7059</v>
      </c>
      <c r="N234" s="119">
        <v>1849</v>
      </c>
      <c r="O234" s="120"/>
      <c r="Q234" s="113" t="s">
        <v>550</v>
      </c>
      <c r="R234" s="85" t="str">
        <f t="shared" si="88"/>
        <v>1J119J0377A0J</v>
      </c>
      <c r="S234" s="121" t="str">
        <f t="shared" si="89"/>
        <v>AKTUELL</v>
      </c>
      <c r="U234" s="113" t="s">
        <v>550</v>
      </c>
      <c r="V234" s="116" t="s">
        <v>165</v>
      </c>
      <c r="W234" s="122">
        <v>1.78E-2</v>
      </c>
      <c r="Y234" s="124" t="s">
        <v>54</v>
      </c>
      <c r="Z234" s="124" t="s">
        <v>60</v>
      </c>
      <c r="AA234" s="124" t="s">
        <v>60</v>
      </c>
      <c r="AC234" s="125"/>
      <c r="AE234" s="116" t="s">
        <v>551</v>
      </c>
      <c r="AF234" s="125"/>
    </row>
    <row r="235" spans="1:52" s="91" customFormat="1">
      <c r="A235" s="76" t="s">
        <v>51</v>
      </c>
      <c r="B235" s="77" t="s">
        <v>552</v>
      </c>
      <c r="C235" s="78" t="s">
        <v>53</v>
      </c>
      <c r="D235" s="79" t="s">
        <v>102</v>
      </c>
      <c r="E235" s="80" t="s">
        <v>48</v>
      </c>
      <c r="F235" s="81" t="str">
        <f t="shared" si="80"/>
        <v>9J1_970_392</v>
      </c>
      <c r="G235" s="81">
        <f t="shared" si="79"/>
        <v>0</v>
      </c>
      <c r="H235" s="81" t="str">
        <f t="shared" si="87"/>
        <v>1J119J1392</v>
      </c>
      <c r="I235" s="81" t="str">
        <f t="shared" si="71"/>
        <v>00</v>
      </c>
      <c r="J235" s="79" t="s">
        <v>83</v>
      </c>
      <c r="K235" s="80"/>
      <c r="L235" s="82" t="s">
        <v>553</v>
      </c>
      <c r="M235" s="79"/>
      <c r="N235" s="83">
        <v>1920</v>
      </c>
      <c r="O235" s="84"/>
      <c r="P235" s="80"/>
      <c r="Q235" s="77" t="s">
        <v>554</v>
      </c>
      <c r="R235" s="85" t="str">
        <f t="shared" si="88"/>
        <v>1J119J139200K</v>
      </c>
      <c r="S235" s="86" t="str">
        <f t="shared" si="89"/>
        <v>AKTUELL</v>
      </c>
      <c r="T235" s="80"/>
      <c r="U235" s="77" t="s">
        <v>554</v>
      </c>
      <c r="V235" s="80"/>
      <c r="W235" s="87">
        <v>0.5031000000000001</v>
      </c>
      <c r="X235" s="80"/>
      <c r="Y235" s="89" t="s">
        <v>60</v>
      </c>
      <c r="Z235" s="89" t="s">
        <v>54</v>
      </c>
      <c r="AA235" s="89" t="s">
        <v>60</v>
      </c>
      <c r="AB235" s="80"/>
      <c r="AC235" s="90"/>
      <c r="AD235" s="80"/>
      <c r="AE235" s="80"/>
      <c r="AF235" s="90"/>
      <c r="AG235" s="80"/>
      <c r="AH235" s="80"/>
      <c r="AI235" s="80"/>
      <c r="AJ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 t="s">
        <v>555</v>
      </c>
    </row>
    <row r="236" spans="1:52" s="91" customFormat="1">
      <c r="A236" s="76" t="s">
        <v>51</v>
      </c>
      <c r="B236" s="77" t="s">
        <v>552</v>
      </c>
      <c r="C236" s="78" t="s">
        <v>53</v>
      </c>
      <c r="D236" s="79" t="s">
        <v>102</v>
      </c>
      <c r="E236" s="80" t="s">
        <v>48</v>
      </c>
      <c r="F236" s="81" t="str">
        <f>LEFT(Q236,11)</f>
        <v>9J1_970_392</v>
      </c>
      <c r="G236" s="81" t="str">
        <f>IF(LEN(Q236)=11,0,MID(Q236,13,2))</f>
        <v>A</v>
      </c>
      <c r="H236" s="81" t="str">
        <f t="shared" si="87"/>
        <v>1J119J1392</v>
      </c>
      <c r="I236" s="81" t="str">
        <f>IF(G236=0,"00",IF(LEN(G236)=1,CONCATENATE(G236,0),G236))</f>
        <v>A0</v>
      </c>
      <c r="J236" s="79" t="s">
        <v>224</v>
      </c>
      <c r="K236" s="80"/>
      <c r="L236" s="82" t="s">
        <v>556</v>
      </c>
      <c r="M236" s="79"/>
      <c r="N236" s="83">
        <v>1933</v>
      </c>
      <c r="O236" s="84"/>
      <c r="P236" s="80"/>
      <c r="Q236" s="77" t="s">
        <v>557</v>
      </c>
      <c r="R236" s="85" t="str">
        <f t="shared" si="88"/>
        <v>1J119J1392A0L</v>
      </c>
      <c r="S236" s="86" t="str">
        <f t="shared" si="89"/>
        <v>AKTUELL</v>
      </c>
      <c r="T236" s="80"/>
      <c r="U236" s="77" t="s">
        <v>557</v>
      </c>
      <c r="V236" s="80"/>
      <c r="W236" s="87">
        <v>8.7299999999999975E-2</v>
      </c>
      <c r="X236" s="80"/>
      <c r="Y236" s="89" t="s">
        <v>60</v>
      </c>
      <c r="Z236" s="89" t="s">
        <v>54</v>
      </c>
      <c r="AA236" s="89" t="s">
        <v>60</v>
      </c>
      <c r="AB236" s="80"/>
      <c r="AC236" s="90"/>
      <c r="AD236" s="80"/>
      <c r="AE236" s="80"/>
      <c r="AF236" s="90"/>
      <c r="AG236" s="80"/>
      <c r="AH236" s="80"/>
      <c r="AI236" s="80"/>
      <c r="AJ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 t="s">
        <v>558</v>
      </c>
    </row>
    <row r="237" spans="1:52" s="116" customFormat="1">
      <c r="A237" s="112" t="s">
        <v>51</v>
      </c>
      <c r="B237" s="113" t="s">
        <v>559</v>
      </c>
      <c r="C237" s="114" t="s">
        <v>53</v>
      </c>
      <c r="D237" s="115" t="s">
        <v>102</v>
      </c>
      <c r="F237" s="117" t="str">
        <f>LEFT(Q237,11)</f>
        <v>9J0_970_422</v>
      </c>
      <c r="G237" s="117">
        <f>IF(LEN(Q237)=11,0,MID(Q237,13,2))</f>
        <v>0</v>
      </c>
      <c r="H237" s="117" t="str">
        <f t="shared" si="87"/>
        <v>1J119J0422</v>
      </c>
      <c r="I237" s="117" t="str">
        <f>IF(G237=0,"00",IF(LEN(G237)=1,CONCATENATE(G237,0),G237))</f>
        <v>00</v>
      </c>
      <c r="J237" s="115" t="s">
        <v>57</v>
      </c>
      <c r="L237" s="92" t="s">
        <v>560</v>
      </c>
      <c r="M237" s="129">
        <v>7059</v>
      </c>
      <c r="N237" s="119">
        <v>2025</v>
      </c>
      <c r="O237" s="120"/>
      <c r="Q237" s="113" t="s">
        <v>561</v>
      </c>
      <c r="R237" s="85" t="str">
        <f t="shared" si="88"/>
        <v>1J119J042200H</v>
      </c>
      <c r="S237" s="121" t="str">
        <f t="shared" si="89"/>
        <v>AKTUELL</v>
      </c>
      <c r="U237" s="113" t="s">
        <v>561</v>
      </c>
      <c r="V237" s="116" t="s">
        <v>165</v>
      </c>
      <c r="W237" s="122">
        <v>0.03</v>
      </c>
      <c r="Y237" s="124" t="s">
        <v>60</v>
      </c>
      <c r="Z237" s="124" t="s">
        <v>54</v>
      </c>
      <c r="AA237" s="124" t="s">
        <v>60</v>
      </c>
      <c r="AC237" s="125"/>
      <c r="AF237" s="125"/>
    </row>
    <row r="238" spans="1:52" s="116" customFormat="1">
      <c r="A238" s="112" t="s">
        <v>51</v>
      </c>
      <c r="B238" s="113" t="s">
        <v>559</v>
      </c>
      <c r="C238" s="114" t="s">
        <v>53</v>
      </c>
      <c r="D238" s="115" t="s">
        <v>102</v>
      </c>
      <c r="E238" s="116" t="s">
        <v>468</v>
      </c>
      <c r="F238" s="117" t="str">
        <f>LEFT(Q238,11)</f>
        <v>9J0_970_422</v>
      </c>
      <c r="G238" s="117" t="str">
        <f>IF(LEN(Q238)=11,0,MID(Q238,13,2))</f>
        <v>A</v>
      </c>
      <c r="H238" s="117" t="str">
        <f t="shared" si="87"/>
        <v>1J119J0422</v>
      </c>
      <c r="I238" s="117" t="str">
        <f>IF(G238=0,"00",IF(LEN(G238)=1,CONCATENATE(G238,0),G238))</f>
        <v>A0</v>
      </c>
      <c r="J238" s="115" t="s">
        <v>57</v>
      </c>
      <c r="L238" s="92" t="s">
        <v>562</v>
      </c>
      <c r="M238" s="129">
        <v>7059</v>
      </c>
      <c r="N238" s="119">
        <v>2025</v>
      </c>
      <c r="O238" s="120"/>
      <c r="Q238" s="113" t="s">
        <v>563</v>
      </c>
      <c r="R238" s="85" t="str">
        <f t="shared" si="88"/>
        <v>1J119J0422A0H</v>
      </c>
      <c r="S238" s="121" t="str">
        <f t="shared" si="89"/>
        <v>AKTUELL</v>
      </c>
      <c r="U238" s="113" t="s">
        <v>563</v>
      </c>
      <c r="V238" s="116" t="s">
        <v>165</v>
      </c>
      <c r="W238" s="122">
        <v>0.15440000000000001</v>
      </c>
      <c r="Y238" s="124" t="s">
        <v>54</v>
      </c>
      <c r="Z238" s="124" t="s">
        <v>54</v>
      </c>
      <c r="AA238" s="124" t="s">
        <v>60</v>
      </c>
      <c r="AC238" s="125"/>
      <c r="AF238" s="125"/>
      <c r="AT238" s="116" t="s">
        <v>564</v>
      </c>
    </row>
    <row r="239" spans="1:52" s="116" customFormat="1">
      <c r="A239" s="112" t="s">
        <v>51</v>
      </c>
      <c r="B239" s="113" t="s">
        <v>559</v>
      </c>
      <c r="C239" s="114" t="s">
        <v>53</v>
      </c>
      <c r="D239" s="115" t="s">
        <v>102</v>
      </c>
      <c r="E239" s="222"/>
      <c r="F239" s="117" t="str">
        <f t="shared" ref="F239" si="167">LEFT(Q239,11)</f>
        <v>9J0_970_422</v>
      </c>
      <c r="G239" s="117" t="str">
        <f t="shared" ref="G239" si="168">IF(LEN(Q239)=11,0,MID(Q239,13,2))</f>
        <v>B</v>
      </c>
      <c r="H239" s="117" t="str">
        <f t="shared" si="87"/>
        <v>1J119J0422</v>
      </c>
      <c r="I239" s="117" t="str">
        <f t="shared" ref="I239" si="169">IF(G239=0,"00",IF(LEN(G239)=1,CONCATENATE(G239,0),G239))</f>
        <v>B0</v>
      </c>
      <c r="J239" s="115" t="s">
        <v>83</v>
      </c>
      <c r="L239" s="92" t="s">
        <v>565</v>
      </c>
      <c r="M239" s="129">
        <v>7059</v>
      </c>
      <c r="N239" s="119">
        <v>2025</v>
      </c>
      <c r="O239" s="120"/>
      <c r="Q239" s="113" t="s">
        <v>566</v>
      </c>
      <c r="R239" s="85" t="str">
        <f t="shared" si="88"/>
        <v>1J119J0422B0K</v>
      </c>
      <c r="S239" s="121" t="str">
        <f t="shared" si="89"/>
        <v>AKTUELL</v>
      </c>
      <c r="U239" s="113" t="s">
        <v>566</v>
      </c>
      <c r="V239" s="116" t="s">
        <v>165</v>
      </c>
      <c r="W239" s="122">
        <v>0.13059999999999999</v>
      </c>
      <c r="Y239" s="124" t="s">
        <v>60</v>
      </c>
      <c r="Z239" s="124" t="s">
        <v>54</v>
      </c>
      <c r="AA239" s="124" t="s">
        <v>60</v>
      </c>
      <c r="AC239" s="125"/>
      <c r="AF239" s="125"/>
    </row>
    <row r="240" spans="1:52" s="80" customFormat="1">
      <c r="A240" s="76" t="s">
        <v>51</v>
      </c>
      <c r="B240" s="77" t="s">
        <v>567</v>
      </c>
      <c r="C240" s="78" t="s">
        <v>53</v>
      </c>
      <c r="D240" s="79" t="s">
        <v>54</v>
      </c>
      <c r="E240" s="80" t="s">
        <v>568</v>
      </c>
      <c r="F240" s="81" t="str">
        <f t="shared" si="80"/>
        <v>9J1_970_427</v>
      </c>
      <c r="G240" s="81" t="str">
        <f t="shared" si="79"/>
        <v>C</v>
      </c>
      <c r="H240" s="81" t="str">
        <f t="shared" si="87"/>
        <v>1J119J1427</v>
      </c>
      <c r="I240" s="81" t="str">
        <f t="shared" si="71"/>
        <v>C0</v>
      </c>
      <c r="J240" s="79" t="s">
        <v>82</v>
      </c>
      <c r="L240" s="82" t="s">
        <v>569</v>
      </c>
      <c r="M240" s="79" t="s">
        <v>77</v>
      </c>
      <c r="N240" s="83">
        <v>2013</v>
      </c>
      <c r="O240" s="84">
        <v>2102</v>
      </c>
      <c r="Q240" s="77" t="s">
        <v>570</v>
      </c>
      <c r="R240" s="85" t="str">
        <f t="shared" si="88"/>
        <v>1J119J1427C0J</v>
      </c>
      <c r="S240" s="86" t="str">
        <f t="shared" si="89"/>
        <v>AKTUELL</v>
      </c>
      <c r="U240" s="77" t="s">
        <v>570</v>
      </c>
      <c r="W240" s="87">
        <v>1.1928798474849435E-4</v>
      </c>
      <c r="Y240" s="89" t="s">
        <v>54</v>
      </c>
      <c r="Z240" s="89" t="s">
        <v>54</v>
      </c>
      <c r="AA240" s="89" t="s">
        <v>54</v>
      </c>
      <c r="AC240" s="90"/>
      <c r="AF240" s="90"/>
      <c r="AI240" s="80" t="s">
        <v>571</v>
      </c>
      <c r="AS240" s="80" t="s">
        <v>572</v>
      </c>
    </row>
    <row r="241" spans="1:52" s="63" customFormat="1" ht="15" customHeight="1">
      <c r="A241" s="59" t="s">
        <v>51</v>
      </c>
      <c r="B241" s="60" t="s">
        <v>567</v>
      </c>
      <c r="C241" s="61" t="s">
        <v>53</v>
      </c>
      <c r="D241" s="62" t="s">
        <v>54</v>
      </c>
      <c r="E241" s="74" t="s">
        <v>573</v>
      </c>
      <c r="F241" s="64" t="str">
        <f>LEFT(Q241,11)</f>
        <v>9J1_970_427</v>
      </c>
      <c r="G241" s="64" t="str">
        <f>IF(LEN(Q241)=11,0,MID(Q241,13,2))</f>
        <v>C</v>
      </c>
      <c r="H241" s="64" t="str">
        <f>CONCATENATE(IF(MID(Q241,5,3)="970","1J11"),LEFT(U241,3),RIGHT(F241,3))</f>
        <v>1J119J1427</v>
      </c>
      <c r="I241" s="64" t="str">
        <f>IF(G241=0,"00",IF(LEN(G241)=1,CONCATENATE(G241,0),G241))</f>
        <v>C0</v>
      </c>
      <c r="J241" s="65" t="s">
        <v>83</v>
      </c>
      <c r="L241" s="66" t="s">
        <v>777</v>
      </c>
      <c r="M241" s="62" t="s">
        <v>731</v>
      </c>
      <c r="N241" s="203">
        <v>2103</v>
      </c>
      <c r="O241" s="67"/>
      <c r="Q241" s="60" t="s">
        <v>570</v>
      </c>
      <c r="R241" s="237" t="str">
        <f>IF(J241&lt;&gt;"",CONCATENATE(H241,I241,J241),CONCATENATE(H241,I241,K241))</f>
        <v>1J119J1427C0K</v>
      </c>
      <c r="S241" s="204" t="str">
        <f>IF(N241="-","KEIN LIEFERUMFANG",IF(AND(N241&lt;=S$3,O241=""),"AKTUELL",IF(O241=N241,"KEIN SERIENEINSATZ",IF(N241&gt;S$3,"NOCH NICHT AKTUELL",IF(AND(N241&lt;S$3,O241&lt;S$3),"NICHT AKTUELL",IF(N241&lt;=S$3,"AKTUELL"))))))</f>
        <v>NOCH NICHT AKTUELL</v>
      </c>
      <c r="U241" s="60" t="s">
        <v>570</v>
      </c>
      <c r="W241" s="205">
        <v>1.1928798474849435E-4</v>
      </c>
      <c r="Y241" s="72" t="s">
        <v>54</v>
      </c>
      <c r="Z241" s="72" t="s">
        <v>54</v>
      </c>
      <c r="AA241" s="72" t="s">
        <v>54</v>
      </c>
      <c r="AC241" s="73"/>
      <c r="AF241" s="73"/>
      <c r="AI241" s="74"/>
      <c r="AS241" s="63" t="s">
        <v>572</v>
      </c>
    </row>
    <row r="242" spans="1:52" s="91" customFormat="1">
      <c r="A242" s="76" t="s">
        <v>51</v>
      </c>
      <c r="B242" s="77" t="s">
        <v>567</v>
      </c>
      <c r="C242" s="78" t="s">
        <v>53</v>
      </c>
      <c r="D242" s="79" t="s">
        <v>54</v>
      </c>
      <c r="E242" s="80" t="s">
        <v>573</v>
      </c>
      <c r="F242" s="81" t="str">
        <f t="shared" si="80"/>
        <v>9J1_970_427</v>
      </c>
      <c r="G242" s="81" t="str">
        <f t="shared" si="79"/>
        <v>D</v>
      </c>
      <c r="H242" s="81" t="str">
        <f t="shared" si="87"/>
        <v>1J119J1427</v>
      </c>
      <c r="I242" s="81" t="str">
        <f t="shared" si="71"/>
        <v>D0</v>
      </c>
      <c r="J242" s="79" t="s">
        <v>57</v>
      </c>
      <c r="K242" s="80"/>
      <c r="L242" s="247" t="s">
        <v>778</v>
      </c>
      <c r="M242" s="79" t="s">
        <v>77</v>
      </c>
      <c r="N242" s="83">
        <v>2025</v>
      </c>
      <c r="O242" s="84"/>
      <c r="P242" s="80"/>
      <c r="Q242" s="77" t="s">
        <v>574</v>
      </c>
      <c r="R242" s="85" t="str">
        <f t="shared" si="88"/>
        <v>1J119J1427D0H</v>
      </c>
      <c r="S242" s="86" t="str">
        <f t="shared" si="89"/>
        <v>AKTUELL</v>
      </c>
      <c r="T242" s="80"/>
      <c r="U242" s="77" t="s">
        <v>574</v>
      </c>
      <c r="V242" s="80"/>
      <c r="W242" s="87">
        <v>0.21283542439167016</v>
      </c>
      <c r="X242" s="80"/>
      <c r="Y242" s="89" t="s">
        <v>54</v>
      </c>
      <c r="Z242" s="89" t="s">
        <v>54</v>
      </c>
      <c r="AA242" s="89" t="s">
        <v>54</v>
      </c>
      <c r="AB242" s="80"/>
      <c r="AC242" s="90"/>
      <c r="AD242" s="80"/>
      <c r="AE242" s="80"/>
      <c r="AF242" s="90"/>
      <c r="AG242" s="80"/>
      <c r="AH242" s="80"/>
      <c r="AI242" s="80"/>
      <c r="AJ242" s="80"/>
      <c r="AM242" s="80"/>
      <c r="AN242" s="80"/>
      <c r="AO242" s="80"/>
      <c r="AP242" s="80"/>
      <c r="AQ242" s="80"/>
      <c r="AR242" s="80"/>
      <c r="AS242" s="80" t="s">
        <v>575</v>
      </c>
      <c r="AT242" s="80"/>
      <c r="AU242" s="80"/>
      <c r="AV242" s="80"/>
      <c r="AW242" s="80"/>
      <c r="AX242" s="80"/>
      <c r="AY242" s="80"/>
      <c r="AZ242" s="80"/>
    </row>
    <row r="243" spans="1:52" s="91" customFormat="1">
      <c r="A243" s="76" t="s">
        <v>51</v>
      </c>
      <c r="B243" s="77" t="s">
        <v>567</v>
      </c>
      <c r="C243" s="78" t="s">
        <v>53</v>
      </c>
      <c r="D243" s="79" t="s">
        <v>54</v>
      </c>
      <c r="E243" s="80" t="s">
        <v>576</v>
      </c>
      <c r="F243" s="81" t="str">
        <f t="shared" si="80"/>
        <v>9J1_970_428</v>
      </c>
      <c r="G243" s="81" t="str">
        <f t="shared" si="79"/>
        <v>B</v>
      </c>
      <c r="H243" s="81" t="str">
        <f t="shared" si="87"/>
        <v>1J119J1428</v>
      </c>
      <c r="I243" s="81" t="str">
        <f t="shared" si="71"/>
        <v>B0</v>
      </c>
      <c r="J243" s="79" t="s">
        <v>89</v>
      </c>
      <c r="K243" s="80"/>
      <c r="L243" s="82" t="s">
        <v>577</v>
      </c>
      <c r="M243" s="79" t="s">
        <v>77</v>
      </c>
      <c r="N243" s="83">
        <v>1933</v>
      </c>
      <c r="O243" s="84">
        <v>2104</v>
      </c>
      <c r="P243" s="80"/>
      <c r="Q243" s="77" t="s">
        <v>578</v>
      </c>
      <c r="R243" s="85" t="str">
        <f t="shared" si="88"/>
        <v>1J119J1428B0M</v>
      </c>
      <c r="S243" s="86" t="str">
        <f t="shared" si="89"/>
        <v>AKTUELL</v>
      </c>
      <c r="T243" s="80"/>
      <c r="U243" s="77" t="s">
        <v>578</v>
      </c>
      <c r="V243" s="80"/>
      <c r="W243" s="87">
        <v>2.4299999999999999E-2</v>
      </c>
      <c r="X243" s="80"/>
      <c r="Y243" s="89" t="s">
        <v>54</v>
      </c>
      <c r="Z243" s="89" t="s">
        <v>54</v>
      </c>
      <c r="AA243" s="89" t="s">
        <v>60</v>
      </c>
      <c r="AB243" s="80"/>
      <c r="AC243" s="90"/>
      <c r="AD243" s="80"/>
      <c r="AE243" s="80"/>
      <c r="AF243" s="90"/>
      <c r="AG243" s="80"/>
      <c r="AH243" s="80" t="s">
        <v>579</v>
      </c>
      <c r="AI243" s="80"/>
      <c r="AJ243" s="80"/>
      <c r="AM243" s="80"/>
      <c r="AN243" s="80"/>
      <c r="AO243" s="80"/>
      <c r="AP243" s="80" t="s">
        <v>580</v>
      </c>
      <c r="AQ243" s="80" t="s">
        <v>581</v>
      </c>
      <c r="AR243" s="80"/>
      <c r="AS243" s="80"/>
      <c r="AT243" s="80"/>
      <c r="AU243" s="80"/>
      <c r="AV243" s="80"/>
      <c r="AW243" s="80"/>
      <c r="AX243" s="80"/>
      <c r="AY243" s="80"/>
      <c r="AZ243" s="80"/>
    </row>
    <row r="244" spans="1:52" s="91" customFormat="1">
      <c r="A244" s="76" t="s">
        <v>51</v>
      </c>
      <c r="B244" s="77" t="s">
        <v>567</v>
      </c>
      <c r="C244" s="78" t="s">
        <v>53</v>
      </c>
      <c r="D244" s="79" t="s">
        <v>54</v>
      </c>
      <c r="E244" s="80" t="s">
        <v>576</v>
      </c>
      <c r="F244" s="81" t="str">
        <f t="shared" ref="F244" si="170">LEFT(Q244,11)</f>
        <v>9J1_970_428</v>
      </c>
      <c r="G244" s="81" t="str">
        <f t="shared" si="79"/>
        <v>B</v>
      </c>
      <c r="H244" s="81" t="str">
        <f t="shared" ref="H244" si="171">CONCATENATE(IF(MID(Q244,5,3)="970","1J11"),LEFT(U244,3),RIGHT(F244,3))</f>
        <v>1J119J1428</v>
      </c>
      <c r="I244" s="81" t="str">
        <f t="shared" ref="I244" si="172">IF(G244=0,"00",IF(LEN(G244)=1,CONCATENATE(G244,0),G244))</f>
        <v>B0</v>
      </c>
      <c r="J244" s="246" t="s">
        <v>158</v>
      </c>
      <c r="K244" s="80"/>
      <c r="L244" s="82" t="s">
        <v>577</v>
      </c>
      <c r="M244" s="79">
        <v>7222</v>
      </c>
      <c r="N244" s="83">
        <v>2105</v>
      </c>
      <c r="O244" s="84"/>
      <c r="P244" s="80"/>
      <c r="Q244" s="77" t="s">
        <v>578</v>
      </c>
      <c r="R244" s="85" t="str">
        <f t="shared" ref="R244" si="173">IF(J244&lt;&gt;"",CONCATENATE(H244,I244,J244),CONCATENATE(H244,I244,K244))</f>
        <v>1J119J1428B0N</v>
      </c>
      <c r="S244" s="86" t="str">
        <f t="shared" ref="S244" si="174">IF(N244="-","KEIN LIEFERUMFANG",IF(AND(N244&lt;=S$3,O244=""),"AKTUELL",IF(O244=N244,"KEIN SERIENEINSATZ",IF(N244&gt;S$3,"NOCH NICHT AKTUELL",IF(AND(N244&lt;S$3,O244&lt;S$3),"NICHT AKTUELL",IF(N244&lt;=S$3,"AKTUELL"))))))</f>
        <v>NOCH NICHT AKTUELL</v>
      </c>
      <c r="T244" s="80"/>
      <c r="U244" s="77" t="s">
        <v>578</v>
      </c>
      <c r="V244" s="80"/>
      <c r="W244" s="87">
        <v>2.4299999999999999E-2</v>
      </c>
      <c r="X244" s="80"/>
      <c r="Y244" s="89" t="s">
        <v>54</v>
      </c>
      <c r="Z244" s="89" t="s">
        <v>54</v>
      </c>
      <c r="AA244" s="89" t="s">
        <v>60</v>
      </c>
      <c r="AB244" s="80"/>
      <c r="AC244" s="90"/>
      <c r="AD244" s="80"/>
      <c r="AE244" s="80"/>
      <c r="AF244" s="90"/>
      <c r="AG244" s="80"/>
      <c r="AH244" s="80" t="s">
        <v>579</v>
      </c>
      <c r="AI244" s="80"/>
      <c r="AJ244" s="80"/>
      <c r="AM244" s="80"/>
      <c r="AN244" s="80"/>
      <c r="AO244" s="80"/>
      <c r="AP244" s="245" t="s">
        <v>767</v>
      </c>
      <c r="AQ244" s="80" t="s">
        <v>581</v>
      </c>
      <c r="AR244" s="80"/>
      <c r="AS244" s="80"/>
      <c r="AT244" s="80"/>
      <c r="AU244" s="80"/>
      <c r="AV244" s="80"/>
      <c r="AW244" s="80"/>
      <c r="AX244" s="80"/>
      <c r="AY244" s="80"/>
      <c r="AZ244" s="80"/>
    </row>
    <row r="245" spans="1:52" s="91" customFormat="1">
      <c r="A245" s="76" t="s">
        <v>51</v>
      </c>
      <c r="B245" s="77" t="s">
        <v>567</v>
      </c>
      <c r="C245" s="78" t="s">
        <v>53</v>
      </c>
      <c r="D245" s="79" t="s">
        <v>54</v>
      </c>
      <c r="E245" s="80"/>
      <c r="F245" s="81" t="str">
        <f t="shared" si="80"/>
        <v>9J1_970_428</v>
      </c>
      <c r="G245" s="81" t="str">
        <f t="shared" si="79"/>
        <v>C</v>
      </c>
      <c r="H245" s="81" t="str">
        <f t="shared" si="87"/>
        <v>1J119J1428</v>
      </c>
      <c r="I245" s="81" t="str">
        <f t="shared" si="71"/>
        <v>C0</v>
      </c>
      <c r="J245" s="79" t="s">
        <v>82</v>
      </c>
      <c r="K245" s="80"/>
      <c r="L245" s="92" t="s">
        <v>779</v>
      </c>
      <c r="M245" s="62">
        <v>7075</v>
      </c>
      <c r="N245" s="83">
        <v>2013</v>
      </c>
      <c r="O245" s="84"/>
      <c r="P245" s="80"/>
      <c r="Q245" s="77" t="s">
        <v>582</v>
      </c>
      <c r="R245" s="85" t="str">
        <f t="shared" si="88"/>
        <v>1J119J1428C0J</v>
      </c>
      <c r="S245" s="86" t="str">
        <f t="shared" si="89"/>
        <v>AKTUELL</v>
      </c>
      <c r="T245" s="80"/>
      <c r="U245" s="77" t="s">
        <v>582</v>
      </c>
      <c r="V245" s="80"/>
      <c r="W245" s="87">
        <v>5.6309313941999995E-3</v>
      </c>
      <c r="X245" s="80"/>
      <c r="Y245" s="89" t="s">
        <v>60</v>
      </c>
      <c r="Z245" s="89" t="s">
        <v>54</v>
      </c>
      <c r="AA245" s="89" t="s">
        <v>60</v>
      </c>
      <c r="AB245" s="80"/>
      <c r="AC245" s="90"/>
      <c r="AD245" s="80"/>
      <c r="AE245" s="80"/>
      <c r="AF245" s="90"/>
      <c r="AG245" s="80"/>
      <c r="AH245" s="80"/>
      <c r="AI245" s="80"/>
      <c r="AJ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</row>
    <row r="246" spans="1:52" s="91" customFormat="1">
      <c r="A246" s="76" t="s">
        <v>51</v>
      </c>
      <c r="B246" s="77" t="s">
        <v>567</v>
      </c>
      <c r="C246" s="78" t="s">
        <v>53</v>
      </c>
      <c r="D246" s="79" t="s">
        <v>54</v>
      </c>
      <c r="E246" s="80" t="s">
        <v>576</v>
      </c>
      <c r="F246" s="81" t="str">
        <f t="shared" si="80"/>
        <v>9J1_970_428</v>
      </c>
      <c r="G246" s="81" t="s">
        <v>56</v>
      </c>
      <c r="H246" s="81" t="str">
        <f>CONCATENATE(IF(MID(Q246,5,3)="970","1J11"),LEFT(U246,3),RIGHT(F246,3))</f>
        <v>1J119J1428</v>
      </c>
      <c r="I246" s="81" t="str">
        <f t="shared" si="71"/>
        <v>D0</v>
      </c>
      <c r="J246" s="79" t="s">
        <v>180</v>
      </c>
      <c r="K246" s="80"/>
      <c r="L246" s="82" t="s">
        <v>583</v>
      </c>
      <c r="M246" s="79"/>
      <c r="N246" s="83">
        <v>1933</v>
      </c>
      <c r="O246" s="84">
        <v>2104</v>
      </c>
      <c r="P246" s="80"/>
      <c r="Q246" s="77" t="s">
        <v>584</v>
      </c>
      <c r="R246" s="85" t="str">
        <f t="shared" si="88"/>
        <v>1J119J1428D0B</v>
      </c>
      <c r="S246" s="86" t="str">
        <f t="shared" si="89"/>
        <v>AKTUELL</v>
      </c>
      <c r="T246" s="80"/>
      <c r="U246" s="77" t="s">
        <v>584</v>
      </c>
      <c r="V246" s="80"/>
      <c r="W246" s="87">
        <v>2.4299999999999999E-2</v>
      </c>
      <c r="X246" s="80"/>
      <c r="Y246" s="89" t="s">
        <v>54</v>
      </c>
      <c r="Z246" s="89" t="s">
        <v>54</v>
      </c>
      <c r="AA246" s="89" t="s">
        <v>60</v>
      </c>
      <c r="AB246" s="80"/>
      <c r="AC246" s="90"/>
      <c r="AD246" s="80"/>
      <c r="AE246" s="80"/>
      <c r="AF246" s="90"/>
      <c r="AG246" s="80"/>
      <c r="AH246" s="80" t="s">
        <v>579</v>
      </c>
      <c r="AI246" s="80"/>
      <c r="AJ246" s="80"/>
      <c r="AM246" s="80"/>
      <c r="AN246" s="80"/>
      <c r="AO246" s="80"/>
      <c r="AP246" s="80" t="s">
        <v>580</v>
      </c>
      <c r="AQ246" s="80" t="s">
        <v>581</v>
      </c>
      <c r="AR246" s="80"/>
      <c r="AS246" s="80"/>
      <c r="AT246" s="80"/>
      <c r="AU246" s="80"/>
      <c r="AV246" s="80"/>
      <c r="AW246" s="80"/>
      <c r="AX246" s="80"/>
      <c r="AY246" s="80"/>
      <c r="AZ246" s="80"/>
    </row>
    <row r="247" spans="1:52" s="91" customFormat="1">
      <c r="A247" s="76" t="s">
        <v>51</v>
      </c>
      <c r="B247" s="77" t="s">
        <v>567</v>
      </c>
      <c r="C247" s="78" t="s">
        <v>53</v>
      </c>
      <c r="D247" s="79" t="s">
        <v>54</v>
      </c>
      <c r="E247" s="80" t="s">
        <v>576</v>
      </c>
      <c r="F247" s="81" t="str">
        <f t="shared" ref="F247:F248" si="175">LEFT(Q247,11)</f>
        <v>9J1_970_428</v>
      </c>
      <c r="G247" s="81" t="s">
        <v>56</v>
      </c>
      <c r="H247" s="81" t="str">
        <f>CONCATENATE(IF(MID(Q247,5,3)="970","1J11"),LEFT(U247,3),RIGHT(F247,3))</f>
        <v>1J119J1428</v>
      </c>
      <c r="I247" s="81" t="str">
        <f t="shared" ref="I247:I248" si="176">IF(G247=0,"00",IF(LEN(G247)=1,CONCATENATE(G247,0),G247))</f>
        <v>D0</v>
      </c>
      <c r="J247" s="246" t="s">
        <v>92</v>
      </c>
      <c r="K247" s="80"/>
      <c r="L247" s="82" t="s">
        <v>583</v>
      </c>
      <c r="M247" s="79">
        <v>7222</v>
      </c>
      <c r="N247" s="83">
        <v>2105</v>
      </c>
      <c r="O247" s="84"/>
      <c r="P247" s="80"/>
      <c r="Q247" s="77" t="s">
        <v>584</v>
      </c>
      <c r="R247" s="85" t="str">
        <f t="shared" ref="R247:R248" si="177">IF(J247&lt;&gt;"",CONCATENATE(H247,I247,J247),CONCATENATE(H247,I247,K247))</f>
        <v>1J119J1428D0C</v>
      </c>
      <c r="S247" s="86" t="str">
        <f t="shared" ref="S247:S248" si="178">IF(N247="-","KEIN LIEFERUMFANG",IF(AND(N247&lt;=S$3,O247=""),"AKTUELL",IF(O247=N247,"KEIN SERIENEINSATZ",IF(N247&gt;S$3,"NOCH NICHT AKTUELL",IF(AND(N247&lt;S$3,O247&lt;S$3),"NICHT AKTUELL",IF(N247&lt;=S$3,"AKTUELL"))))))</f>
        <v>NOCH NICHT AKTUELL</v>
      </c>
      <c r="T247" s="80"/>
      <c r="U247" s="77" t="s">
        <v>584</v>
      </c>
      <c r="V247" s="80"/>
      <c r="W247" s="87">
        <v>2.4299999999999999E-2</v>
      </c>
      <c r="X247" s="80"/>
      <c r="Y247" s="89" t="s">
        <v>54</v>
      </c>
      <c r="Z247" s="89" t="s">
        <v>54</v>
      </c>
      <c r="AA247" s="89" t="s">
        <v>60</v>
      </c>
      <c r="AB247" s="80"/>
      <c r="AC247" s="90"/>
      <c r="AD247" s="80"/>
      <c r="AE247" s="80"/>
      <c r="AF247" s="90"/>
      <c r="AG247" s="80"/>
      <c r="AH247" s="80" t="s">
        <v>579</v>
      </c>
      <c r="AI247" s="80"/>
      <c r="AJ247" s="80"/>
      <c r="AM247" s="80"/>
      <c r="AN247" s="80"/>
      <c r="AO247" s="80"/>
      <c r="AP247" s="245" t="s">
        <v>767</v>
      </c>
      <c r="AQ247" s="80" t="s">
        <v>581</v>
      </c>
      <c r="AR247" s="80"/>
      <c r="AS247" s="80"/>
      <c r="AT247" s="80"/>
      <c r="AU247" s="80"/>
      <c r="AV247" s="80"/>
      <c r="AW247" s="80"/>
      <c r="AX247" s="80"/>
      <c r="AY247" s="80"/>
      <c r="AZ247" s="80"/>
    </row>
    <row r="248" spans="1:52" s="75" customFormat="1">
      <c r="A248" s="59" t="s">
        <v>51</v>
      </c>
      <c r="B248" s="60" t="s">
        <v>567</v>
      </c>
      <c r="C248" s="61" t="s">
        <v>53</v>
      </c>
      <c r="D248" s="62" t="s">
        <v>54</v>
      </c>
      <c r="E248" s="63"/>
      <c r="F248" s="64" t="str">
        <f t="shared" si="175"/>
        <v>9J1_970_428</v>
      </c>
      <c r="G248" s="64" t="str">
        <f t="shared" ref="G248" si="179">IF(LEN(Q248)=11,0,MID(Q248,13,2))</f>
        <v>E</v>
      </c>
      <c r="H248" s="64" t="str">
        <f t="shared" ref="H248" si="180">CONCATENATE(IF(MID(Q248,5,3)="970","1J11"),LEFT(U248,3),RIGHT(F248,3))</f>
        <v>1J119J1428</v>
      </c>
      <c r="I248" s="64" t="str">
        <f t="shared" si="176"/>
        <v>E0</v>
      </c>
      <c r="J248" s="62" t="s">
        <v>111</v>
      </c>
      <c r="K248" s="63"/>
      <c r="L248" s="92" t="s">
        <v>781</v>
      </c>
      <c r="M248" s="62">
        <v>7238</v>
      </c>
      <c r="N248" s="62">
        <v>2115</v>
      </c>
      <c r="O248" s="67"/>
      <c r="P248" s="63"/>
      <c r="Q248" s="60" t="s">
        <v>780</v>
      </c>
      <c r="R248" s="68" t="str">
        <f t="shared" si="177"/>
        <v>1J119J1428E0A</v>
      </c>
      <c r="S248" s="204" t="str">
        <f t="shared" si="178"/>
        <v>NOCH NICHT AKTUELL</v>
      </c>
      <c r="T248" s="63"/>
      <c r="U248" s="60" t="s">
        <v>780</v>
      </c>
      <c r="V248" s="63"/>
      <c r="W248" s="205"/>
      <c r="X248" s="63"/>
      <c r="Y248" s="72" t="s">
        <v>60</v>
      </c>
      <c r="Z248" s="72" t="s">
        <v>54</v>
      </c>
      <c r="AA248" s="72" t="s">
        <v>60</v>
      </c>
      <c r="AB248" s="63"/>
      <c r="AC248" s="73"/>
      <c r="AD248" s="63"/>
      <c r="AE248" s="63"/>
      <c r="AF248" s="73"/>
      <c r="AG248" s="63"/>
      <c r="AH248" s="63"/>
      <c r="AI248" s="63"/>
      <c r="AJ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</row>
    <row r="249" spans="1:52" s="91" customFormat="1">
      <c r="A249" s="76" t="s">
        <v>51</v>
      </c>
      <c r="B249" s="77" t="s">
        <v>585</v>
      </c>
      <c r="C249" s="78" t="s">
        <v>53</v>
      </c>
      <c r="D249" s="79" t="s">
        <v>54</v>
      </c>
      <c r="E249" s="80" t="s">
        <v>586</v>
      </c>
      <c r="F249" s="81" t="str">
        <f t="shared" si="80"/>
        <v>9J1_970_501</v>
      </c>
      <c r="G249" s="81" t="str">
        <f t="shared" ref="G249:G324" si="181">IF(LEN(Q249)=11,0,MID(Q249,13,2))</f>
        <v>B</v>
      </c>
      <c r="H249" s="81" t="str">
        <f t="shared" si="87"/>
        <v>1J119J1501</v>
      </c>
      <c r="I249" s="81" t="str">
        <f t="shared" si="71"/>
        <v>B0</v>
      </c>
      <c r="J249" s="79" t="s">
        <v>83</v>
      </c>
      <c r="K249" s="80"/>
      <c r="L249" s="82" t="s">
        <v>587</v>
      </c>
      <c r="M249" s="79"/>
      <c r="N249" s="79">
        <v>2013</v>
      </c>
      <c r="O249" s="84">
        <v>2047</v>
      </c>
      <c r="P249" s="80"/>
      <c r="Q249" s="77" t="s">
        <v>588</v>
      </c>
      <c r="R249" s="85" t="str">
        <f t="shared" si="88"/>
        <v>1J119J1501B0K</v>
      </c>
      <c r="S249" s="86" t="str">
        <f t="shared" si="89"/>
        <v>NICHT AKTUELL</v>
      </c>
      <c r="T249" s="80"/>
      <c r="U249" s="77" t="s">
        <v>588</v>
      </c>
      <c r="V249" s="80"/>
      <c r="W249" s="87">
        <v>0.57420000000000004</v>
      </c>
      <c r="X249" s="80"/>
      <c r="Y249" s="89" t="s">
        <v>54</v>
      </c>
      <c r="Z249" s="89" t="s">
        <v>54</v>
      </c>
      <c r="AA249" s="89" t="s">
        <v>60</v>
      </c>
      <c r="AB249" s="80"/>
      <c r="AC249" s="90"/>
      <c r="AD249" s="80"/>
      <c r="AE249" s="80"/>
      <c r="AF249" s="90"/>
      <c r="AG249" s="80"/>
      <c r="AH249" s="80"/>
      <c r="AI249" s="80"/>
      <c r="AJ249" s="80"/>
      <c r="AM249" s="80"/>
      <c r="AN249" s="80"/>
      <c r="AO249" s="80" t="s">
        <v>589</v>
      </c>
      <c r="AP249" s="80"/>
      <c r="AQ249" s="80"/>
      <c r="AR249" s="80"/>
      <c r="AS249" s="80"/>
      <c r="AT249" s="80"/>
      <c r="AU249" s="80"/>
      <c r="AV249" s="80"/>
      <c r="AW249" s="80" t="s">
        <v>590</v>
      </c>
      <c r="AX249" s="80"/>
      <c r="AY249" s="80"/>
      <c r="AZ249" s="80"/>
    </row>
    <row r="250" spans="1:52" s="75" customFormat="1" ht="15" customHeight="1">
      <c r="A250" s="59" t="s">
        <v>51</v>
      </c>
      <c r="B250" s="60" t="s">
        <v>585</v>
      </c>
      <c r="C250" s="61" t="s">
        <v>53</v>
      </c>
      <c r="D250" s="62" t="s">
        <v>54</v>
      </c>
      <c r="E250" s="74" t="s">
        <v>710</v>
      </c>
      <c r="F250" s="64" t="str">
        <f>LEFT(Q250,11)</f>
        <v>9J1_970_501</v>
      </c>
      <c r="G250" s="64" t="str">
        <f>IF(LEN(Q250)=11,0,MID(Q250,13,2))</f>
        <v>B</v>
      </c>
      <c r="H250" s="64" t="str">
        <f>CONCATENATE(IF(MID(Q250,5,3)="970","1J11"),LEFT(U250,3),RIGHT(F250,3))</f>
        <v>1J119J1501</v>
      </c>
      <c r="I250" s="64" t="str">
        <f>IF(G250=0,"00",IF(LEN(G250)=1,CONCATENATE(G250,0),G250))</f>
        <v>B0</v>
      </c>
      <c r="J250" s="65" t="s">
        <v>224</v>
      </c>
      <c r="K250" s="63"/>
      <c r="L250" s="66" t="s">
        <v>587</v>
      </c>
      <c r="M250" s="62">
        <v>7078</v>
      </c>
      <c r="N250" s="62">
        <v>2048</v>
      </c>
      <c r="O250" s="67"/>
      <c r="P250" s="63"/>
      <c r="Q250" s="60" t="s">
        <v>588</v>
      </c>
      <c r="R250" s="68" t="str">
        <f>IF(J250&lt;&gt;"",CONCATENATE(H250,I250,J250),CONCATENATE(H250,I250,K250))</f>
        <v>1J119J1501B0L</v>
      </c>
      <c r="S250" s="204" t="str">
        <f>IF(N250="-","KEIN LIEFERUMFANG",IF(AND(N250&lt;=S$3,O250=""),"AKTUELL",IF(O250=N250,"KEIN SERIENEINSATZ",IF(N250&gt;S$3,"NOCH NICHT AKTUELL",IF(AND(N250&lt;S$3,O250&lt;S$3),"NICHT AKTUELL",IF(N250&lt;=S$3,"AKTUELL"))))))</f>
        <v>AKTUELL</v>
      </c>
      <c r="T250" s="63"/>
      <c r="U250" s="60" t="s">
        <v>588</v>
      </c>
      <c r="V250" s="63"/>
      <c r="W250" s="205">
        <v>0.57420000000000004</v>
      </c>
      <c r="X250" s="63"/>
      <c r="Y250" s="72" t="s">
        <v>54</v>
      </c>
      <c r="Z250" s="72" t="s">
        <v>54</v>
      </c>
      <c r="AA250" s="72" t="s">
        <v>60</v>
      </c>
      <c r="AB250" s="63"/>
      <c r="AC250" s="73"/>
      <c r="AD250" s="63"/>
      <c r="AE250" s="63"/>
      <c r="AF250" s="73"/>
      <c r="AG250" s="63"/>
      <c r="AH250" s="63"/>
      <c r="AI250" s="63"/>
      <c r="AJ250" s="63"/>
      <c r="AM250" s="63"/>
      <c r="AN250" s="63" t="s">
        <v>711</v>
      </c>
      <c r="AO250" s="63" t="s">
        <v>589</v>
      </c>
      <c r="AP250" s="63"/>
      <c r="AQ250" s="63"/>
      <c r="AR250" s="63"/>
      <c r="AS250" s="63"/>
      <c r="AT250" s="63"/>
      <c r="AU250" s="63"/>
      <c r="AV250" s="63"/>
      <c r="AW250" s="63" t="s">
        <v>590</v>
      </c>
      <c r="AX250" s="63"/>
      <c r="AY250" s="63"/>
      <c r="AZ250" s="63"/>
    </row>
    <row r="251" spans="1:52" s="91" customFormat="1">
      <c r="A251" s="76" t="s">
        <v>51</v>
      </c>
      <c r="B251" s="77" t="s">
        <v>585</v>
      </c>
      <c r="C251" s="78" t="s">
        <v>53</v>
      </c>
      <c r="D251" s="79" t="s">
        <v>54</v>
      </c>
      <c r="E251" s="80" t="s">
        <v>591</v>
      </c>
      <c r="F251" s="81" t="str">
        <f t="shared" si="80"/>
        <v>9J1_970_501</v>
      </c>
      <c r="G251" s="81" t="str">
        <f t="shared" si="181"/>
        <v>C</v>
      </c>
      <c r="H251" s="81" t="str">
        <f t="shared" si="87"/>
        <v>1J119J1501</v>
      </c>
      <c r="I251" s="81" t="str">
        <f t="shared" si="71"/>
        <v>C0</v>
      </c>
      <c r="J251" s="79" t="s">
        <v>83</v>
      </c>
      <c r="K251" s="80"/>
      <c r="L251" s="82" t="s">
        <v>592</v>
      </c>
      <c r="M251" s="79"/>
      <c r="N251" s="79">
        <v>1933</v>
      </c>
      <c r="O251" s="84">
        <v>2047</v>
      </c>
      <c r="P251" s="80"/>
      <c r="Q251" s="77" t="s">
        <v>593</v>
      </c>
      <c r="R251" s="85" t="str">
        <f t="shared" si="88"/>
        <v>1J119J1501C0K</v>
      </c>
      <c r="S251" s="86" t="str">
        <f t="shared" si="89"/>
        <v>NICHT AKTUELL</v>
      </c>
      <c r="T251" s="80"/>
      <c r="U251" s="77" t="s">
        <v>593</v>
      </c>
      <c r="V251" s="80"/>
      <c r="W251" s="87">
        <v>0.32579999999999998</v>
      </c>
      <c r="X251" s="80"/>
      <c r="Y251" s="89" t="s">
        <v>54</v>
      </c>
      <c r="Z251" s="89" t="s">
        <v>54</v>
      </c>
      <c r="AA251" s="89" t="s">
        <v>60</v>
      </c>
      <c r="AB251" s="80"/>
      <c r="AC251" s="90"/>
      <c r="AD251" s="80"/>
      <c r="AE251" s="80"/>
      <c r="AF251" s="90"/>
      <c r="AG251" s="80"/>
      <c r="AH251" s="80"/>
      <c r="AI251" s="80"/>
      <c r="AJ251" s="80"/>
      <c r="AM251" s="80"/>
      <c r="AN251" s="79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</row>
    <row r="252" spans="1:52" s="75" customFormat="1" ht="15" customHeight="1">
      <c r="A252" s="59" t="s">
        <v>51</v>
      </c>
      <c r="B252" s="60" t="s">
        <v>585</v>
      </c>
      <c r="C252" s="61" t="s">
        <v>53</v>
      </c>
      <c r="D252" s="62" t="s">
        <v>54</v>
      </c>
      <c r="E252" s="74" t="s">
        <v>718</v>
      </c>
      <c r="F252" s="64" t="str">
        <f t="shared" ref="F252" si="182">LEFT(Q252,11)</f>
        <v>9J1_970_501</v>
      </c>
      <c r="G252" s="64" t="str">
        <f>IF(LEN(Q252)=11,0,MID(Q252,13,2))</f>
        <v>C</v>
      </c>
      <c r="H252" s="64" t="str">
        <f>CONCATENATE(IF(MID(Q252,5,3)="970","1J11"),LEFT(U252,3),RIGHT(F252,3))</f>
        <v>1J119J1501</v>
      </c>
      <c r="I252" s="64" t="str">
        <f>IF(G252=0,"00",IF(LEN(G252)=1,CONCATENATE(G252,0),G252))</f>
        <v>C0</v>
      </c>
      <c r="J252" s="65" t="s">
        <v>224</v>
      </c>
      <c r="K252" s="63"/>
      <c r="L252" s="66" t="s">
        <v>592</v>
      </c>
      <c r="M252" s="62">
        <v>7078</v>
      </c>
      <c r="N252" s="62">
        <v>2048</v>
      </c>
      <c r="O252" s="67"/>
      <c r="P252" s="63"/>
      <c r="Q252" s="60" t="s">
        <v>593</v>
      </c>
      <c r="R252" s="68" t="str">
        <f>IF(J252&lt;&gt;"",CONCATENATE(H252,I252,J252),CONCATENATE(H252,I252,K252))</f>
        <v>1J119J1501C0L</v>
      </c>
      <c r="S252" s="204" t="str">
        <f>IF(N252="-","KEIN LIEFERUMFANG",IF(AND(N252&lt;=S$3,O252=""),"AKTUELL",IF(O252=N252,"KEIN SERIENEINSATZ",IF(N252&gt;S$3,"NOCH NICHT AKTUELL",IF(AND(N252&lt;S$3,O252&lt;S$3),"NICHT AKTUELL",IF(N252&lt;=S$3,"AKTUELL"))))))</f>
        <v>AKTUELL</v>
      </c>
      <c r="T252" s="63"/>
      <c r="U252" s="60" t="s">
        <v>593</v>
      </c>
      <c r="V252" s="63"/>
      <c r="W252" s="205">
        <v>0.32579999999999998</v>
      </c>
      <c r="X252" s="63"/>
      <c r="Y252" s="72" t="s">
        <v>54</v>
      </c>
      <c r="Z252" s="72" t="s">
        <v>54</v>
      </c>
      <c r="AA252" s="72" t="s">
        <v>60</v>
      </c>
      <c r="AB252" s="63"/>
      <c r="AC252" s="73"/>
      <c r="AD252" s="63"/>
      <c r="AE252" s="63"/>
      <c r="AF252" s="73"/>
      <c r="AG252" s="63"/>
      <c r="AH252" s="63"/>
      <c r="AI252" s="63"/>
      <c r="AJ252" s="63"/>
      <c r="AM252" s="63"/>
      <c r="AN252" s="63" t="s">
        <v>713</v>
      </c>
      <c r="AO252" s="62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</row>
    <row r="253" spans="1:52" s="75" customFormat="1">
      <c r="A253" s="59" t="s">
        <v>51</v>
      </c>
      <c r="B253" s="60" t="s">
        <v>585</v>
      </c>
      <c r="C253" s="61" t="s">
        <v>53</v>
      </c>
      <c r="D253" s="62" t="s">
        <v>54</v>
      </c>
      <c r="E253" s="74" t="s">
        <v>710</v>
      </c>
      <c r="F253" s="64" t="str">
        <f>LEFT(Q253,11)</f>
        <v>9J1_970_501</v>
      </c>
      <c r="G253" s="64" t="str">
        <f>IF(LEN(Q253)=11,0,MID(Q253,13,2))</f>
        <v>D</v>
      </c>
      <c r="H253" s="64" t="str">
        <f>CONCATENATE(IF(MID(Q253,5,3)="970","1J11"),LEFT(U253,3),RIGHT(F253,3))</f>
        <v>1J119J1501</v>
      </c>
      <c r="I253" s="64" t="str">
        <f>IF(G253=0,"00",IF(LEN(G253)=1,CONCATENATE(G253,0),G253))</f>
        <v>D0</v>
      </c>
      <c r="J253" s="65" t="s">
        <v>111</v>
      </c>
      <c r="K253" s="63"/>
      <c r="L253" s="66" t="s">
        <v>587</v>
      </c>
      <c r="M253" s="62">
        <v>7078</v>
      </c>
      <c r="N253" s="62">
        <v>2048</v>
      </c>
      <c r="O253" s="67"/>
      <c r="P253" s="63"/>
      <c r="Q253" s="233" t="s">
        <v>714</v>
      </c>
      <c r="R253" s="68" t="str">
        <f>IF(J253&lt;&gt;"",CONCATENATE(H253,I253,J253),CONCATENATE(H253,I253,K253))</f>
        <v>1J119J1501D0A</v>
      </c>
      <c r="S253" s="204" t="str">
        <f>IF(N253="-","KEIN LIEFERUMFANG",IF(AND(N253&lt;=S$3,O253=""),"AKTUELL",IF(O253=N253,"KEIN SERIENEINSATZ",IF(N253&gt;S$3,"NOCH NICHT AKTUELL",IF(AND(N253&lt;S$3,O253&lt;S$3),"NICHT AKTUELL",IF(N253&lt;=S$3,"AKTUELL"))))))</f>
        <v>AKTUELL</v>
      </c>
      <c r="T253" s="63"/>
      <c r="U253" s="60" t="s">
        <v>714</v>
      </c>
      <c r="V253" s="63"/>
      <c r="W253" s="205"/>
      <c r="X253" s="63"/>
      <c r="Y253" s="72" t="s">
        <v>54</v>
      </c>
      <c r="Z253" s="72" t="s">
        <v>54</v>
      </c>
      <c r="AA253" s="72" t="s">
        <v>60</v>
      </c>
      <c r="AB253" s="63"/>
      <c r="AC253" s="73"/>
      <c r="AD253" s="63"/>
      <c r="AE253" s="63"/>
      <c r="AF253" s="73"/>
      <c r="AG253" s="63"/>
      <c r="AH253" s="63"/>
      <c r="AI253" s="63"/>
      <c r="AJ253" s="63"/>
      <c r="AM253" s="63"/>
      <c r="AN253" s="63" t="s">
        <v>715</v>
      </c>
      <c r="AO253" s="63" t="s">
        <v>589</v>
      </c>
      <c r="AP253" s="63"/>
      <c r="AQ253" s="63"/>
      <c r="AR253" s="63"/>
      <c r="AS253" s="63"/>
      <c r="AT253" s="63"/>
      <c r="AU253" s="63"/>
      <c r="AV253" s="63"/>
      <c r="AW253" s="63" t="s">
        <v>590</v>
      </c>
      <c r="AX253" s="63"/>
      <c r="AY253" s="63"/>
      <c r="AZ253" s="63"/>
    </row>
    <row r="254" spans="1:52" s="75" customFormat="1">
      <c r="A254" s="59" t="s">
        <v>51</v>
      </c>
      <c r="B254" s="60" t="s">
        <v>585</v>
      </c>
      <c r="C254" s="61" t="s">
        <v>53</v>
      </c>
      <c r="D254" s="62" t="s">
        <v>54</v>
      </c>
      <c r="E254" s="74" t="s">
        <v>712</v>
      </c>
      <c r="F254" s="64" t="str">
        <f>LEFT(Q254,11)</f>
        <v>9J1_970_501</v>
      </c>
      <c r="G254" s="64" t="str">
        <f>IF(LEN(Q254)=11,0,MID(Q254,13,2))</f>
        <v>E</v>
      </c>
      <c r="H254" s="64" t="str">
        <f>CONCATENATE(IF(MID(Q254,5,3)="970","1J11"),LEFT(U254,3),RIGHT(F254,3))</f>
        <v>1J119J1501</v>
      </c>
      <c r="I254" s="64" t="str">
        <f>IF(G254=0,"00",IF(LEN(G254)=1,CONCATENATE(G254,0),G254))</f>
        <v>E0</v>
      </c>
      <c r="J254" s="65" t="s">
        <v>111</v>
      </c>
      <c r="K254" s="63"/>
      <c r="L254" s="66" t="s">
        <v>592</v>
      </c>
      <c r="M254" s="62">
        <v>7078</v>
      </c>
      <c r="N254" s="62">
        <v>2048</v>
      </c>
      <c r="O254" s="67"/>
      <c r="P254" s="63"/>
      <c r="Q254" s="233" t="s">
        <v>716</v>
      </c>
      <c r="R254" s="68" t="str">
        <f>IF(J254&lt;&gt;"",CONCATENATE(H254,I254,J254),CONCATENATE(H254,I254,K254))</f>
        <v>1J119J1501E0A</v>
      </c>
      <c r="S254" s="204" t="str">
        <f>IF(N254="-","KEIN LIEFERUMFANG",IF(AND(N254&lt;=S$3,O254=""),"AKTUELL",IF(O254=N254,"KEIN SERIENEINSATZ",IF(N254&gt;S$3,"NOCH NICHT AKTUELL",IF(AND(N254&lt;S$3,O254&lt;S$3),"NICHT AKTUELL",IF(N254&lt;=S$3,"AKTUELL"))))))</f>
        <v>AKTUELL</v>
      </c>
      <c r="T254" s="63"/>
      <c r="U254" s="60" t="s">
        <v>716</v>
      </c>
      <c r="V254" s="63"/>
      <c r="W254" s="205"/>
      <c r="X254" s="63"/>
      <c r="Y254" s="72" t="s">
        <v>54</v>
      </c>
      <c r="Z254" s="72" t="s">
        <v>54</v>
      </c>
      <c r="AA254" s="72" t="s">
        <v>60</v>
      </c>
      <c r="AB254" s="63"/>
      <c r="AC254" s="73"/>
      <c r="AD254" s="63"/>
      <c r="AE254" s="63"/>
      <c r="AF254" s="73"/>
      <c r="AG254" s="63"/>
      <c r="AH254" s="63"/>
      <c r="AI254" s="63"/>
      <c r="AJ254" s="63"/>
      <c r="AM254" s="63"/>
      <c r="AN254" s="63" t="s">
        <v>717</v>
      </c>
      <c r="AO254" s="62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</row>
    <row r="255" spans="1:52" s="75" customFormat="1">
      <c r="A255" s="59" t="s">
        <v>51</v>
      </c>
      <c r="B255" s="60" t="s">
        <v>585</v>
      </c>
      <c r="C255" s="61" t="s">
        <v>53</v>
      </c>
      <c r="D255" s="62" t="s">
        <v>54</v>
      </c>
      <c r="E255" s="74" t="s">
        <v>710</v>
      </c>
      <c r="F255" s="64" t="str">
        <f>LEFT(Q255,11)</f>
        <v>9J1_970_501</v>
      </c>
      <c r="G255" s="64" t="str">
        <f>IF(LEN(Q255)=11,0,MID(Q255,13,2))</f>
        <v>F</v>
      </c>
      <c r="H255" s="64" t="str">
        <f>CONCATENATE(IF(MID(Q255,5,3)="970","1J11"),LEFT(U255,3),RIGHT(F255,3))</f>
        <v>1J119J1501</v>
      </c>
      <c r="I255" s="64" t="str">
        <f>IF(G255=0,"00",IF(LEN(G255)=1,CONCATENATE(G255,0),G255))</f>
        <v>F0</v>
      </c>
      <c r="J255" s="65" t="s">
        <v>111</v>
      </c>
      <c r="K255" s="63"/>
      <c r="L255" s="66" t="s">
        <v>818</v>
      </c>
      <c r="M255" s="62">
        <v>7257</v>
      </c>
      <c r="N255" s="203">
        <v>2112</v>
      </c>
      <c r="O255" s="67"/>
      <c r="P255" s="63"/>
      <c r="Q255" s="233" t="s">
        <v>806</v>
      </c>
      <c r="R255" s="68" t="str">
        <f>IF(J255&lt;&gt;"",CONCATENATE(H255,I255,J255),CONCATENATE(H255,I255,K255))</f>
        <v>1J119J1501F0A</v>
      </c>
      <c r="S255" s="204" t="str">
        <f>IF(N255="-","KEIN LIEFERUMFANG",IF(AND(N255&lt;=S$3,O255=""),"AKTUELL",IF(O255=N255,"KEIN SERIENEINSATZ",IF(N255&gt;S$3,"NOCH NICHT AKTUELL",IF(AND(N255&lt;S$3,O255&lt;S$3),"NICHT AKTUELL",IF(N255&lt;=S$3,"AKTUELL"))))))</f>
        <v>NOCH NICHT AKTUELL</v>
      </c>
      <c r="T255" s="63"/>
      <c r="U255" s="60" t="s">
        <v>806</v>
      </c>
      <c r="V255" s="63"/>
      <c r="W255" s="205"/>
      <c r="X255" s="63"/>
      <c r="Y255" s="72" t="s">
        <v>54</v>
      </c>
      <c r="Z255" s="72" t="s">
        <v>54</v>
      </c>
      <c r="AA255" s="72" t="s">
        <v>60</v>
      </c>
      <c r="AB255" s="63"/>
      <c r="AC255" s="73"/>
      <c r="AD255" s="63"/>
      <c r="AE255" s="63"/>
      <c r="AF255" s="73"/>
      <c r="AG255" s="63"/>
      <c r="AH255" s="63"/>
      <c r="AI255" s="63"/>
      <c r="AJ255" s="63"/>
      <c r="AM255" s="63"/>
      <c r="AN255" s="63" t="s">
        <v>808</v>
      </c>
      <c r="AO255" s="63" t="s">
        <v>810</v>
      </c>
      <c r="AP255" s="63"/>
      <c r="AQ255" s="63"/>
      <c r="AR255" s="63"/>
      <c r="AS255" s="63"/>
      <c r="AT255" s="63"/>
      <c r="AU255" s="63"/>
      <c r="AV255" s="63"/>
      <c r="AW255" s="63" t="s">
        <v>590</v>
      </c>
      <c r="AX255" s="63"/>
      <c r="AY255" s="63"/>
      <c r="AZ255" s="63"/>
    </row>
    <row r="256" spans="1:52" s="75" customFormat="1">
      <c r="A256" s="59" t="s">
        <v>51</v>
      </c>
      <c r="B256" s="60" t="s">
        <v>585</v>
      </c>
      <c r="C256" s="61" t="s">
        <v>53</v>
      </c>
      <c r="D256" s="62" t="s">
        <v>54</v>
      </c>
      <c r="E256" s="74" t="s">
        <v>712</v>
      </c>
      <c r="F256" s="64" t="str">
        <f>LEFT(Q256,11)</f>
        <v>9J1_970_501</v>
      </c>
      <c r="G256" s="64" t="str">
        <f>IF(LEN(Q256)=11,0,MID(Q256,13,2))</f>
        <v>G</v>
      </c>
      <c r="H256" s="64" t="str">
        <f>CONCATENATE(IF(MID(Q256,5,3)="970","1J11"),LEFT(U256,3),RIGHT(F256,3))</f>
        <v>1J119J1501</v>
      </c>
      <c r="I256" s="64" t="str">
        <f>IF(G256=0,"00",IF(LEN(G256)=1,CONCATENATE(G256,0),G256))</f>
        <v>G0</v>
      </c>
      <c r="J256" s="65" t="s">
        <v>111</v>
      </c>
      <c r="K256" s="63"/>
      <c r="L256" s="66" t="s">
        <v>819</v>
      </c>
      <c r="M256" s="62">
        <v>7257</v>
      </c>
      <c r="N256" s="203">
        <v>2112</v>
      </c>
      <c r="O256" s="67"/>
      <c r="P256" s="63"/>
      <c r="Q256" s="233" t="s">
        <v>807</v>
      </c>
      <c r="R256" s="68" t="str">
        <f>IF(J256&lt;&gt;"",CONCATENATE(H256,I256,J256),CONCATENATE(H256,I256,K256))</f>
        <v>1J119J1501G0A</v>
      </c>
      <c r="S256" s="204" t="str">
        <f>IF(N256="-","KEIN LIEFERUMFANG",IF(AND(N256&lt;=S$3,O256=""),"AKTUELL",IF(O256=N256,"KEIN SERIENEINSATZ",IF(N256&gt;S$3,"NOCH NICHT AKTUELL",IF(AND(N256&lt;S$3,O256&lt;S$3),"NICHT AKTUELL",IF(N256&lt;=S$3,"AKTUELL"))))))</f>
        <v>NOCH NICHT AKTUELL</v>
      </c>
      <c r="T256" s="63"/>
      <c r="U256" s="60" t="s">
        <v>807</v>
      </c>
      <c r="V256" s="63"/>
      <c r="W256" s="205"/>
      <c r="X256" s="63"/>
      <c r="Y256" s="72" t="s">
        <v>54</v>
      </c>
      <c r="Z256" s="72" t="s">
        <v>54</v>
      </c>
      <c r="AA256" s="72" t="s">
        <v>60</v>
      </c>
      <c r="AB256" s="63"/>
      <c r="AC256" s="73"/>
      <c r="AD256" s="63"/>
      <c r="AE256" s="63"/>
      <c r="AF256" s="73"/>
      <c r="AG256" s="63"/>
      <c r="AH256" s="63"/>
      <c r="AI256" s="63"/>
      <c r="AJ256" s="63"/>
      <c r="AM256" s="63"/>
      <c r="AN256" s="63" t="s">
        <v>809</v>
      </c>
      <c r="AO256" s="62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</row>
    <row r="257" spans="1:52" s="91" customFormat="1">
      <c r="A257" s="76" t="s">
        <v>51</v>
      </c>
      <c r="B257" s="77" t="s">
        <v>594</v>
      </c>
      <c r="C257" s="78" t="s">
        <v>53</v>
      </c>
      <c r="D257" s="79" t="s">
        <v>54</v>
      </c>
      <c r="E257" s="80"/>
      <c r="F257" s="81" t="str">
        <f t="shared" si="80"/>
        <v>9J1_970_559</v>
      </c>
      <c r="G257" s="81" t="s">
        <v>180</v>
      </c>
      <c r="H257" s="81" t="str">
        <f t="shared" si="87"/>
        <v>1J119J1559</v>
      </c>
      <c r="I257" s="81" t="str">
        <f t="shared" si="71"/>
        <v>B0</v>
      </c>
      <c r="J257" s="79" t="s">
        <v>224</v>
      </c>
      <c r="K257" s="80"/>
      <c r="L257" s="82" t="s">
        <v>595</v>
      </c>
      <c r="M257" s="79"/>
      <c r="N257" s="83">
        <v>2013</v>
      </c>
      <c r="O257" s="84"/>
      <c r="P257" s="80"/>
      <c r="Q257" s="77" t="s">
        <v>596</v>
      </c>
      <c r="R257" s="85" t="str">
        <f t="shared" si="88"/>
        <v>1J119J1559B0L</v>
      </c>
      <c r="S257" s="86" t="str">
        <f t="shared" si="89"/>
        <v>AKTUELL</v>
      </c>
      <c r="T257" s="80"/>
      <c r="U257" s="77" t="s">
        <v>596</v>
      </c>
      <c r="V257" s="80"/>
      <c r="W257" s="87">
        <v>0.17100000000000001</v>
      </c>
      <c r="X257" s="80"/>
      <c r="Y257" s="89" t="s">
        <v>60</v>
      </c>
      <c r="Z257" s="89" t="s">
        <v>60</v>
      </c>
      <c r="AA257" s="89" t="s">
        <v>54</v>
      </c>
      <c r="AB257" s="80"/>
      <c r="AC257" s="90"/>
      <c r="AD257" s="80"/>
      <c r="AE257" s="80"/>
      <c r="AF257" s="90"/>
      <c r="AG257" s="80"/>
      <c r="AH257" s="80"/>
      <c r="AI257" s="80"/>
      <c r="AJ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</row>
    <row r="258" spans="1:52" s="91" customFormat="1">
      <c r="A258" s="76" t="s">
        <v>51</v>
      </c>
      <c r="B258" s="77" t="s">
        <v>594</v>
      </c>
      <c r="C258" s="78" t="s">
        <v>53</v>
      </c>
      <c r="D258" s="79" t="s">
        <v>54</v>
      </c>
      <c r="E258" s="80"/>
      <c r="F258" s="81" t="str">
        <f t="shared" si="80"/>
        <v>9J1_970_559</v>
      </c>
      <c r="G258" s="81" t="str">
        <f t="shared" si="181"/>
        <v>C</v>
      </c>
      <c r="H258" s="81" t="str">
        <f t="shared" si="87"/>
        <v>1J119J1559</v>
      </c>
      <c r="I258" s="81" t="str">
        <f t="shared" si="71"/>
        <v>C0</v>
      </c>
      <c r="J258" s="79" t="s">
        <v>83</v>
      </c>
      <c r="K258" s="80"/>
      <c r="L258" s="82" t="s">
        <v>597</v>
      </c>
      <c r="M258" s="79"/>
      <c r="N258" s="83">
        <v>1933</v>
      </c>
      <c r="O258" s="84"/>
      <c r="P258" s="80"/>
      <c r="Q258" s="77" t="s">
        <v>598</v>
      </c>
      <c r="R258" s="85" t="str">
        <f t="shared" si="88"/>
        <v>1J119J1559C0K</v>
      </c>
      <c r="S258" s="86" t="str">
        <f t="shared" si="89"/>
        <v>AKTUELL</v>
      </c>
      <c r="T258" s="80"/>
      <c r="U258" s="77" t="s">
        <v>598</v>
      </c>
      <c r="V258" s="80"/>
      <c r="W258" s="87">
        <v>0.72900000000000009</v>
      </c>
      <c r="X258" s="80"/>
      <c r="Y258" s="89" t="s">
        <v>60</v>
      </c>
      <c r="Z258" s="89" t="s">
        <v>60</v>
      </c>
      <c r="AA258" s="89" t="s">
        <v>54</v>
      </c>
      <c r="AB258" s="80"/>
      <c r="AC258" s="90"/>
      <c r="AD258" s="80"/>
      <c r="AE258" s="80"/>
      <c r="AF258" s="90"/>
      <c r="AG258" s="80"/>
      <c r="AH258" s="80"/>
      <c r="AI258" s="80"/>
      <c r="AJ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</row>
    <row r="259" spans="1:52" s="91" customFormat="1">
      <c r="A259" s="76" t="s">
        <v>51</v>
      </c>
      <c r="B259" s="77" t="s">
        <v>594</v>
      </c>
      <c r="C259" s="78" t="s">
        <v>53</v>
      </c>
      <c r="D259" s="79" t="s">
        <v>54</v>
      </c>
      <c r="E259" s="80"/>
      <c r="F259" s="81" t="str">
        <f t="shared" ref="F259" si="183">LEFT(Q259,11)</f>
        <v>9J1_970_559</v>
      </c>
      <c r="G259" s="81" t="s">
        <v>56</v>
      </c>
      <c r="H259" s="81" t="str">
        <f t="shared" ref="H259" si="184">CONCATENATE(IF(MID(Q259,5,3)="970","1J11"),LEFT(U259,3),RIGHT(F259,3))</f>
        <v>1J119J1559</v>
      </c>
      <c r="I259" s="81" t="str">
        <f t="shared" ref="I259" si="185">IF(G259=0,"00",IF(LEN(G259)=1,CONCATENATE(G259,0),G259))</f>
        <v>D0</v>
      </c>
      <c r="J259" s="79" t="s">
        <v>111</v>
      </c>
      <c r="K259" s="80"/>
      <c r="L259" s="82" t="s">
        <v>595</v>
      </c>
      <c r="M259" s="79">
        <v>7257</v>
      </c>
      <c r="N259" s="203">
        <v>2112</v>
      </c>
      <c r="O259" s="84"/>
      <c r="P259" s="80"/>
      <c r="Q259" s="77" t="s">
        <v>811</v>
      </c>
      <c r="R259" s="85" t="str">
        <f t="shared" ref="R259" si="186">IF(J259&lt;&gt;"",CONCATENATE(H259,I259,J259),CONCATENATE(H259,I259,K259))</f>
        <v>1J119J1559D0A</v>
      </c>
      <c r="S259" s="86" t="str">
        <f t="shared" ref="S259" si="187">IF(N259="-","KEIN LIEFERUMFANG",IF(AND(N259&lt;=S$3,O259=""),"AKTUELL",IF(O259=N259,"KEIN SERIENEINSATZ",IF(N259&gt;S$3,"NOCH NICHT AKTUELL",IF(AND(N259&lt;S$3,O259&lt;S$3),"NICHT AKTUELL",IF(N259&lt;=S$3,"AKTUELL"))))))</f>
        <v>NOCH NICHT AKTUELL</v>
      </c>
      <c r="T259" s="80"/>
      <c r="U259" s="77" t="s">
        <v>811</v>
      </c>
      <c r="V259" s="80"/>
      <c r="W259" s="87">
        <v>0.17100000000000001</v>
      </c>
      <c r="X259" s="80"/>
      <c r="Y259" s="89" t="s">
        <v>60</v>
      </c>
      <c r="Z259" s="89" t="s">
        <v>60</v>
      </c>
      <c r="AA259" s="89" t="s">
        <v>54</v>
      </c>
      <c r="AB259" s="80"/>
      <c r="AC259" s="90"/>
      <c r="AD259" s="80"/>
      <c r="AE259" s="80"/>
      <c r="AF259" s="90"/>
      <c r="AG259" s="80"/>
      <c r="AH259" s="80"/>
      <c r="AI259" s="80"/>
      <c r="AJ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</row>
    <row r="260" spans="1:52" s="91" customFormat="1">
      <c r="A260" s="76" t="s">
        <v>51</v>
      </c>
      <c r="B260" s="77" t="s">
        <v>599</v>
      </c>
      <c r="C260" s="78" t="s">
        <v>53</v>
      </c>
      <c r="D260" s="79" t="s">
        <v>102</v>
      </c>
      <c r="E260" s="80" t="s">
        <v>365</v>
      </c>
      <c r="F260" s="81" t="str">
        <f t="shared" si="80"/>
        <v>9J1_970_582</v>
      </c>
      <c r="G260" s="81">
        <f t="shared" si="181"/>
        <v>0</v>
      </c>
      <c r="H260" s="81" t="str">
        <f t="shared" si="87"/>
        <v>1J119J1582</v>
      </c>
      <c r="I260" s="81" t="str">
        <f t="shared" si="71"/>
        <v>00</v>
      </c>
      <c r="J260" s="79" t="s">
        <v>82</v>
      </c>
      <c r="K260" s="80"/>
      <c r="L260" s="82" t="s">
        <v>600</v>
      </c>
      <c r="M260" s="79"/>
      <c r="N260" s="83">
        <v>1933</v>
      </c>
      <c r="O260" s="84"/>
      <c r="P260" s="80"/>
      <c r="Q260" s="77" t="s">
        <v>601</v>
      </c>
      <c r="R260" s="85" t="str">
        <f t="shared" si="88"/>
        <v>1J119J158200J</v>
      </c>
      <c r="S260" s="86" t="str">
        <f t="shared" si="89"/>
        <v>AKTUELL</v>
      </c>
      <c r="T260" s="80"/>
      <c r="U260" s="77" t="s">
        <v>601</v>
      </c>
      <c r="V260" s="80"/>
      <c r="W260" s="87">
        <v>0.27960000000000002</v>
      </c>
      <c r="X260" s="80"/>
      <c r="Y260" s="89" t="s">
        <v>54</v>
      </c>
      <c r="Z260" s="89" t="s">
        <v>60</v>
      </c>
      <c r="AA260" s="89" t="s">
        <v>60</v>
      </c>
      <c r="AB260" s="80"/>
      <c r="AC260" s="90"/>
      <c r="AD260" s="80"/>
      <c r="AE260" s="80"/>
      <c r="AF260" s="90"/>
      <c r="AG260" s="80"/>
      <c r="AH260" s="80"/>
      <c r="AI260" s="80"/>
      <c r="AJ260" s="80"/>
      <c r="AM260" s="80"/>
      <c r="AN260" s="80"/>
      <c r="AO260" s="80"/>
      <c r="AP260" s="80"/>
      <c r="AQ260" s="80"/>
      <c r="AR260" s="80"/>
      <c r="AS260" s="80"/>
      <c r="AT260" s="80"/>
      <c r="AU260" s="80" t="s">
        <v>602</v>
      </c>
      <c r="AV260" s="80"/>
      <c r="AW260" s="80"/>
      <c r="AX260" s="80"/>
      <c r="AY260" s="80"/>
      <c r="AZ260" s="80"/>
    </row>
    <row r="261" spans="1:52" s="91" customFormat="1">
      <c r="A261" s="76" t="s">
        <v>51</v>
      </c>
      <c r="B261" s="77" t="s">
        <v>603</v>
      </c>
      <c r="C261" s="78" t="s">
        <v>53</v>
      </c>
      <c r="D261" s="79" t="s">
        <v>54</v>
      </c>
      <c r="E261" s="80"/>
      <c r="F261" s="81" t="str">
        <f t="shared" si="80"/>
        <v>9J1_970_708</v>
      </c>
      <c r="G261" s="81" t="str">
        <f t="shared" si="181"/>
        <v>A</v>
      </c>
      <c r="H261" s="81" t="str">
        <f t="shared" si="87"/>
        <v>1J119J1708</v>
      </c>
      <c r="I261" s="81" t="str">
        <f t="shared" si="71"/>
        <v>A0</v>
      </c>
      <c r="J261" s="79" t="s">
        <v>57</v>
      </c>
      <c r="K261" s="80"/>
      <c r="L261" s="82" t="s">
        <v>604</v>
      </c>
      <c r="M261" s="79"/>
      <c r="N261" s="83">
        <v>2025</v>
      </c>
      <c r="O261" s="84"/>
      <c r="P261" s="80"/>
      <c r="Q261" s="77" t="s">
        <v>605</v>
      </c>
      <c r="R261" s="85" t="str">
        <f t="shared" si="88"/>
        <v>1J119J1708A0H</v>
      </c>
      <c r="S261" s="86" t="str">
        <f t="shared" si="89"/>
        <v>AKTUELL</v>
      </c>
      <c r="T261" s="80"/>
      <c r="U261" s="77" t="s">
        <v>605</v>
      </c>
      <c r="V261" s="80"/>
      <c r="W261" s="87">
        <v>0.79020000000000001</v>
      </c>
      <c r="X261" s="80"/>
      <c r="Y261" s="89" t="s">
        <v>60</v>
      </c>
      <c r="Z261" s="89" t="s">
        <v>54</v>
      </c>
      <c r="AA261" s="89" t="s">
        <v>60</v>
      </c>
      <c r="AB261" s="80"/>
      <c r="AC261" s="90"/>
      <c r="AD261" s="80"/>
      <c r="AE261" s="80"/>
      <c r="AF261" s="90"/>
      <c r="AG261" s="80"/>
      <c r="AH261" s="80"/>
      <c r="AI261" s="80"/>
      <c r="AJ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</row>
    <row r="262" spans="1:52" s="91" customFormat="1">
      <c r="A262" s="76" t="s">
        <v>51</v>
      </c>
      <c r="B262" s="77" t="s">
        <v>603</v>
      </c>
      <c r="C262" s="78" t="s">
        <v>53</v>
      </c>
      <c r="D262" s="79" t="s">
        <v>54</v>
      </c>
      <c r="E262" s="80"/>
      <c r="F262" s="81" t="str">
        <f t="shared" si="80"/>
        <v>9J1_970_708</v>
      </c>
      <c r="G262" s="81" t="str">
        <f t="shared" si="181"/>
        <v>B</v>
      </c>
      <c r="H262" s="81" t="str">
        <f t="shared" si="87"/>
        <v>1J119J1708</v>
      </c>
      <c r="I262" s="81" t="str">
        <f t="shared" si="71"/>
        <v>B0</v>
      </c>
      <c r="J262" s="79" t="s">
        <v>57</v>
      </c>
      <c r="K262" s="80"/>
      <c r="L262" s="82" t="s">
        <v>606</v>
      </c>
      <c r="M262" s="79"/>
      <c r="N262" s="83">
        <v>2025</v>
      </c>
      <c r="O262" s="84"/>
      <c r="P262" s="80"/>
      <c r="Q262" s="77" t="s">
        <v>607</v>
      </c>
      <c r="R262" s="85" t="str">
        <f t="shared" si="88"/>
        <v>1J119J1708B0H</v>
      </c>
      <c r="S262" s="86" t="str">
        <f t="shared" si="89"/>
        <v>AKTUELL</v>
      </c>
      <c r="T262" s="80"/>
      <c r="U262" s="77" t="s">
        <v>607</v>
      </c>
      <c r="V262" s="80"/>
      <c r="W262" s="87">
        <v>0.10979999999999999</v>
      </c>
      <c r="X262" s="80"/>
      <c r="Y262" s="89" t="s">
        <v>60</v>
      </c>
      <c r="Z262" s="89" t="s">
        <v>54</v>
      </c>
      <c r="AA262" s="89" t="s">
        <v>60</v>
      </c>
      <c r="AB262" s="80"/>
      <c r="AC262" s="90"/>
      <c r="AD262" s="80"/>
      <c r="AE262" s="80"/>
      <c r="AF262" s="90"/>
      <c r="AG262" s="80"/>
      <c r="AH262" s="80"/>
      <c r="AI262" s="80"/>
      <c r="AJ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</row>
    <row r="263" spans="1:52" s="91" customFormat="1">
      <c r="A263" s="76" t="s">
        <v>51</v>
      </c>
      <c r="B263" s="77" t="s">
        <v>603</v>
      </c>
      <c r="C263" s="78" t="s">
        <v>53</v>
      </c>
      <c r="D263" s="79" t="s">
        <v>54</v>
      </c>
      <c r="E263" s="80"/>
      <c r="F263" s="81" t="str">
        <f t="shared" ref="F263:F264" si="188">LEFT(Q263,11)</f>
        <v>9J1_970_708</v>
      </c>
      <c r="G263" s="81" t="str">
        <f t="shared" ref="G263:G264" si="189">IF(LEN(Q263)=11,0,MID(Q263,13,2))</f>
        <v>C</v>
      </c>
      <c r="H263" s="81" t="str">
        <f t="shared" ref="H263:H264" si="190">CONCATENATE(IF(MID(Q263,5,3)="970","1J11"),LEFT(U263,3),RIGHT(F263,3))</f>
        <v>1J119J1708</v>
      </c>
      <c r="I263" s="81" t="str">
        <f t="shared" ref="I263:I264" si="191">IF(G263=0,"00",IF(LEN(G263)=1,CONCATENATE(G263,0),G263))</f>
        <v>C0</v>
      </c>
      <c r="J263" s="79" t="s">
        <v>111</v>
      </c>
      <c r="K263" s="80"/>
      <c r="L263" s="82" t="s">
        <v>820</v>
      </c>
      <c r="M263" s="79">
        <v>7257</v>
      </c>
      <c r="N263" s="203">
        <v>2112</v>
      </c>
      <c r="O263" s="84"/>
      <c r="P263" s="80"/>
      <c r="Q263" s="77" t="s">
        <v>812</v>
      </c>
      <c r="R263" s="85" t="str">
        <f t="shared" ref="R263:R264" si="192">IF(J263&lt;&gt;"",CONCATENATE(H263,I263,J263),CONCATENATE(H263,I263,K263))</f>
        <v>1J119J1708C0A</v>
      </c>
      <c r="S263" s="86" t="str">
        <f t="shared" ref="S263:S264" si="193">IF(N263="-","KEIN LIEFERUMFANG",IF(AND(N263&lt;=S$3,O263=""),"AKTUELL",IF(O263=N263,"KEIN SERIENEINSATZ",IF(N263&gt;S$3,"NOCH NICHT AKTUELL",IF(AND(N263&lt;S$3,O263&lt;S$3),"NICHT AKTUELL",IF(N263&lt;=S$3,"AKTUELL"))))))</f>
        <v>NOCH NICHT AKTUELL</v>
      </c>
      <c r="T263" s="80"/>
      <c r="U263" s="77" t="s">
        <v>812</v>
      </c>
      <c r="V263" s="80"/>
      <c r="W263" s="87">
        <v>0.79020000000000001</v>
      </c>
      <c r="X263" s="80"/>
      <c r="Y263" s="89" t="s">
        <v>60</v>
      </c>
      <c r="Z263" s="89" t="s">
        <v>54</v>
      </c>
      <c r="AA263" s="89" t="s">
        <v>60</v>
      </c>
      <c r="AB263" s="80"/>
      <c r="AC263" s="90"/>
      <c r="AD263" s="80"/>
      <c r="AE263" s="80"/>
      <c r="AF263" s="90"/>
      <c r="AG263" s="80"/>
      <c r="AH263" s="80"/>
      <c r="AI263" s="80"/>
      <c r="AJ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</row>
    <row r="264" spans="1:52" s="91" customFormat="1">
      <c r="A264" s="76" t="s">
        <v>51</v>
      </c>
      <c r="B264" s="77" t="s">
        <v>603</v>
      </c>
      <c r="C264" s="78" t="s">
        <v>53</v>
      </c>
      <c r="D264" s="79" t="s">
        <v>54</v>
      </c>
      <c r="E264" s="80"/>
      <c r="F264" s="81" t="str">
        <f t="shared" si="188"/>
        <v>9J1_970_708</v>
      </c>
      <c r="G264" s="81" t="str">
        <f t="shared" si="189"/>
        <v>D</v>
      </c>
      <c r="H264" s="81" t="str">
        <f t="shared" si="190"/>
        <v>1J119J1708</v>
      </c>
      <c r="I264" s="81" t="str">
        <f t="shared" si="191"/>
        <v>D0</v>
      </c>
      <c r="J264" s="79" t="s">
        <v>111</v>
      </c>
      <c r="K264" s="80"/>
      <c r="L264" s="82" t="s">
        <v>606</v>
      </c>
      <c r="M264" s="79">
        <v>7257</v>
      </c>
      <c r="N264" s="203">
        <v>2112</v>
      </c>
      <c r="O264" s="84"/>
      <c r="P264" s="80"/>
      <c r="Q264" s="77" t="s">
        <v>813</v>
      </c>
      <c r="R264" s="85" t="str">
        <f t="shared" si="192"/>
        <v>1J119J1708D0A</v>
      </c>
      <c r="S264" s="86" t="str">
        <f t="shared" si="193"/>
        <v>NOCH NICHT AKTUELL</v>
      </c>
      <c r="T264" s="80"/>
      <c r="U264" s="77" t="s">
        <v>813</v>
      </c>
      <c r="V264" s="80"/>
      <c r="W264" s="87">
        <v>0.10979999999999999</v>
      </c>
      <c r="X264" s="80"/>
      <c r="Y264" s="89" t="s">
        <v>60</v>
      </c>
      <c r="Z264" s="89" t="s">
        <v>54</v>
      </c>
      <c r="AA264" s="89" t="s">
        <v>60</v>
      </c>
      <c r="AB264" s="80"/>
      <c r="AC264" s="90"/>
      <c r="AD264" s="80"/>
      <c r="AE264" s="80"/>
      <c r="AF264" s="90"/>
      <c r="AG264" s="80"/>
      <c r="AH264" s="80"/>
      <c r="AI264" s="80"/>
      <c r="AJ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</row>
    <row r="265" spans="1:52" s="57" customFormat="1">
      <c r="A265" s="42" t="s">
        <v>51</v>
      </c>
      <c r="B265" s="43" t="s">
        <v>608</v>
      </c>
      <c r="C265" s="44" t="s">
        <v>53</v>
      </c>
      <c r="D265" s="45" t="s">
        <v>54</v>
      </c>
      <c r="E265" s="46"/>
      <c r="F265" s="47" t="str">
        <f t="shared" si="80"/>
        <v>9J1_970_709</v>
      </c>
      <c r="G265" s="47">
        <f t="shared" si="181"/>
        <v>0</v>
      </c>
      <c r="H265" s="47" t="str">
        <f t="shared" si="87"/>
        <v>1J119J1709</v>
      </c>
      <c r="I265" s="47" t="str">
        <f t="shared" si="71"/>
        <v>00</v>
      </c>
      <c r="J265" s="45" t="s">
        <v>609</v>
      </c>
      <c r="K265" s="46"/>
      <c r="L265" s="48" t="s">
        <v>610</v>
      </c>
      <c r="M265" s="45">
        <v>7006.7043999999996</v>
      </c>
      <c r="N265" s="199">
        <v>2025</v>
      </c>
      <c r="O265" s="49">
        <v>2036</v>
      </c>
      <c r="P265" s="46"/>
      <c r="Q265" s="43" t="s">
        <v>611</v>
      </c>
      <c r="R265" s="50" t="str">
        <f t="shared" si="88"/>
        <v>1J119J170900W</v>
      </c>
      <c r="S265" s="200" t="str">
        <f t="shared" si="89"/>
        <v>NICHT AKTUELL</v>
      </c>
      <c r="T265" s="46"/>
      <c r="U265" s="43" t="s">
        <v>611</v>
      </c>
      <c r="V265" s="46"/>
      <c r="W265" s="201">
        <v>0.35599999999999998</v>
      </c>
      <c r="X265" s="46"/>
      <c r="Y265" s="54" t="s">
        <v>60</v>
      </c>
      <c r="Z265" s="54" t="s">
        <v>60</v>
      </c>
      <c r="AA265" s="54" t="s">
        <v>54</v>
      </c>
      <c r="AB265" s="46"/>
      <c r="AC265" s="55"/>
      <c r="AD265" s="46"/>
      <c r="AE265" s="46"/>
      <c r="AF265" s="55"/>
      <c r="AG265" s="46"/>
      <c r="AH265" s="46"/>
      <c r="AI265" s="46"/>
      <c r="AJ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</row>
    <row r="266" spans="1:52" s="57" customFormat="1">
      <c r="A266" s="42" t="s">
        <v>51</v>
      </c>
      <c r="B266" s="43" t="s">
        <v>608</v>
      </c>
      <c r="C266" s="44" t="s">
        <v>53</v>
      </c>
      <c r="D266" s="45" t="s">
        <v>54</v>
      </c>
      <c r="E266" s="46"/>
      <c r="F266" s="47" t="str">
        <f t="shared" si="80"/>
        <v>9J1_970_709</v>
      </c>
      <c r="G266" s="47">
        <f t="shared" si="181"/>
        <v>0</v>
      </c>
      <c r="H266" s="47" t="str">
        <f t="shared" si="87"/>
        <v>1J119J1709</v>
      </c>
      <c r="I266" s="47" t="str">
        <f t="shared" si="71"/>
        <v>00</v>
      </c>
      <c r="J266" s="58" t="s">
        <v>612</v>
      </c>
      <c r="K266" s="46"/>
      <c r="L266" s="48" t="s">
        <v>610</v>
      </c>
      <c r="M266" s="45">
        <v>7006.7043999999996</v>
      </c>
      <c r="N266" s="199">
        <v>2036</v>
      </c>
      <c r="O266" s="49">
        <v>2039</v>
      </c>
      <c r="P266" s="46"/>
      <c r="Q266" s="43" t="s">
        <v>611</v>
      </c>
      <c r="R266" s="50" t="str">
        <f t="shared" si="88"/>
        <v>1J119J170900X</v>
      </c>
      <c r="S266" s="200" t="str">
        <f t="shared" si="89"/>
        <v>NICHT AKTUELL</v>
      </c>
      <c r="T266" s="46"/>
      <c r="U266" s="43" t="s">
        <v>611</v>
      </c>
      <c r="V266" s="46"/>
      <c r="W266" s="201">
        <v>0.35599999999999998</v>
      </c>
      <c r="X266" s="46"/>
      <c r="Y266" s="54" t="s">
        <v>60</v>
      </c>
      <c r="Z266" s="54" t="s">
        <v>60</v>
      </c>
      <c r="AA266" s="54" t="s">
        <v>54</v>
      </c>
      <c r="AB266" s="46"/>
      <c r="AC266" s="55"/>
      <c r="AD266" s="46"/>
      <c r="AE266" s="46"/>
      <c r="AF266" s="55"/>
      <c r="AG266" s="46"/>
      <c r="AH266" s="46"/>
      <c r="AI266" s="46"/>
      <c r="AJ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</row>
    <row r="267" spans="1:52" s="75" customFormat="1">
      <c r="A267" s="59" t="s">
        <v>51</v>
      </c>
      <c r="B267" s="60" t="s">
        <v>608</v>
      </c>
      <c r="C267" s="61" t="s">
        <v>53</v>
      </c>
      <c r="D267" s="62" t="s">
        <v>54</v>
      </c>
      <c r="E267" s="63"/>
      <c r="F267" s="64" t="str">
        <f t="shared" ref="F267:F324" si="194">LEFT(Q267,11)</f>
        <v>9J1_970_709</v>
      </c>
      <c r="G267" s="64">
        <f t="shared" si="181"/>
        <v>0</v>
      </c>
      <c r="H267" s="64" t="str">
        <f t="shared" si="87"/>
        <v>1J119J1709</v>
      </c>
      <c r="I267" s="64" t="str">
        <f t="shared" si="71"/>
        <v>00</v>
      </c>
      <c r="J267" s="65" t="s">
        <v>613</v>
      </c>
      <c r="K267" s="63"/>
      <c r="L267" s="66" t="s">
        <v>610</v>
      </c>
      <c r="M267" s="62" t="s">
        <v>90</v>
      </c>
      <c r="N267" s="203">
        <v>2040</v>
      </c>
      <c r="O267" s="67">
        <v>2047</v>
      </c>
      <c r="P267" s="63"/>
      <c r="Q267" s="60" t="s">
        <v>611</v>
      </c>
      <c r="R267" s="68" t="str">
        <f t="shared" si="88"/>
        <v>1J119J170900Z</v>
      </c>
      <c r="S267" s="204" t="str">
        <f t="shared" si="89"/>
        <v>NICHT AKTUELL</v>
      </c>
      <c r="T267" s="63"/>
      <c r="U267" s="60" t="s">
        <v>611</v>
      </c>
      <c r="V267" s="63"/>
      <c r="W267" s="205">
        <v>0.35599999999999998</v>
      </c>
      <c r="X267" s="63"/>
      <c r="Y267" s="72" t="s">
        <v>60</v>
      </c>
      <c r="Z267" s="72" t="s">
        <v>60</v>
      </c>
      <c r="AA267" s="72" t="s">
        <v>54</v>
      </c>
      <c r="AB267" s="63"/>
      <c r="AC267" s="73"/>
      <c r="AD267" s="63"/>
      <c r="AE267" s="63"/>
      <c r="AF267" s="73"/>
      <c r="AG267" s="63"/>
      <c r="AH267" s="63"/>
      <c r="AI267" s="63"/>
      <c r="AJ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</row>
    <row r="268" spans="1:52" s="75" customFormat="1">
      <c r="A268" s="59" t="s">
        <v>51</v>
      </c>
      <c r="B268" s="60" t="s">
        <v>608</v>
      </c>
      <c r="C268" s="61" t="s">
        <v>53</v>
      </c>
      <c r="D268" s="62" t="s">
        <v>54</v>
      </c>
      <c r="E268" s="74" t="s">
        <v>718</v>
      </c>
      <c r="F268" s="64" t="str">
        <f>LEFT(Q268,11)</f>
        <v>9J1_970_709</v>
      </c>
      <c r="G268" s="64">
        <f>IF(LEN(Q268)=11,0,MID(Q268,13,2))</f>
        <v>0</v>
      </c>
      <c r="H268" s="64" t="str">
        <f>CONCATENATE(IF(MID(Q268,5,3)="970","1J11"),LEFT(U268,3),RIGHT(F268,3))</f>
        <v>1J119J1709</v>
      </c>
      <c r="I268" s="64" t="str">
        <f>IF(G268=0,"00",IF(LEN(G268)=1,CONCATENATE(G268,0),G268))</f>
        <v>00</v>
      </c>
      <c r="J268" s="65">
        <v>1</v>
      </c>
      <c r="K268" s="63"/>
      <c r="L268" s="66" t="s">
        <v>610</v>
      </c>
      <c r="M268" s="62" t="s">
        <v>699</v>
      </c>
      <c r="N268" s="203">
        <v>2048</v>
      </c>
      <c r="O268" s="67"/>
      <c r="P268" s="63"/>
      <c r="Q268" s="60" t="s">
        <v>611</v>
      </c>
      <c r="R268" s="68" t="str">
        <f>IF(J268&lt;&gt;"",CONCATENATE(H268,I268,J268),CONCATENATE(H268,I268,K268))</f>
        <v>1J119J1709001</v>
      </c>
      <c r="S268" s="204" t="str">
        <f>IF(N268="-","KEIN LIEFERUMFANG",IF(AND(N268&lt;=S$3,O268=""),"AKTUELL",IF(O268=N268,"KEIN SERIENEINSATZ",IF(N268&gt;S$3,"NOCH NICHT AKTUELL",IF(AND(N268&lt;S$3,O268&lt;S$3),"NICHT AKTUELL",IF(N268&lt;=S$3,"AKTUELL"))))))</f>
        <v>AKTUELL</v>
      </c>
      <c r="T268" s="63"/>
      <c r="U268" s="60" t="s">
        <v>611</v>
      </c>
      <c r="V268" s="63"/>
      <c r="W268" s="205">
        <v>0.35599999999999998</v>
      </c>
      <c r="X268" s="63"/>
      <c r="Y268" s="72" t="s">
        <v>60</v>
      </c>
      <c r="Z268" s="72" t="s">
        <v>60</v>
      </c>
      <c r="AA268" s="72" t="s">
        <v>54</v>
      </c>
      <c r="AB268" s="63"/>
      <c r="AC268" s="73"/>
      <c r="AD268" s="63"/>
      <c r="AE268" s="63"/>
      <c r="AF268" s="73"/>
      <c r="AG268" s="63"/>
      <c r="AH268" s="63"/>
      <c r="AI268" s="63"/>
      <c r="AJ268" s="63"/>
      <c r="AM268" s="63"/>
      <c r="AN268" s="63" t="s">
        <v>719</v>
      </c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</row>
    <row r="269" spans="1:52" s="57" customFormat="1">
      <c r="A269" s="42" t="s">
        <v>51</v>
      </c>
      <c r="B269" s="43" t="s">
        <v>608</v>
      </c>
      <c r="C269" s="44" t="s">
        <v>53</v>
      </c>
      <c r="D269" s="45" t="s">
        <v>54</v>
      </c>
      <c r="E269" s="46"/>
      <c r="F269" s="47" t="str">
        <f t="shared" si="194"/>
        <v>9J1_970_709</v>
      </c>
      <c r="G269" s="47" t="str">
        <f t="shared" si="181"/>
        <v>A</v>
      </c>
      <c r="H269" s="47" t="str">
        <f t="shared" si="87"/>
        <v>1J119J1709</v>
      </c>
      <c r="I269" s="47" t="str">
        <f t="shared" si="71"/>
        <v>A0</v>
      </c>
      <c r="J269" s="45" t="s">
        <v>213</v>
      </c>
      <c r="K269" s="46"/>
      <c r="L269" s="48" t="s">
        <v>614</v>
      </c>
      <c r="M269" s="45">
        <v>7006.7043999999996</v>
      </c>
      <c r="N269" s="199">
        <v>2025</v>
      </c>
      <c r="O269" s="49">
        <v>2036</v>
      </c>
      <c r="P269" s="46"/>
      <c r="Q269" s="43" t="s">
        <v>615</v>
      </c>
      <c r="R269" s="50" t="str">
        <f t="shared" si="88"/>
        <v>1J119J1709A0R</v>
      </c>
      <c r="S269" s="200" t="str">
        <f t="shared" si="89"/>
        <v>NICHT AKTUELL</v>
      </c>
      <c r="T269" s="46"/>
      <c r="U269" s="43" t="s">
        <v>615</v>
      </c>
      <c r="V269" s="46"/>
      <c r="W269" s="201">
        <v>0.20200000000000001</v>
      </c>
      <c r="X269" s="46"/>
      <c r="Y269" s="54" t="s">
        <v>60</v>
      </c>
      <c r="Z269" s="54" t="s">
        <v>60</v>
      </c>
      <c r="AA269" s="54" t="s">
        <v>54</v>
      </c>
      <c r="AB269" s="46"/>
      <c r="AC269" s="55"/>
      <c r="AD269" s="46"/>
      <c r="AE269" s="46"/>
      <c r="AF269" s="55"/>
      <c r="AG269" s="46"/>
      <c r="AH269" s="46"/>
      <c r="AI269" s="46"/>
      <c r="AJ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</row>
    <row r="270" spans="1:52" s="57" customFormat="1">
      <c r="A270" s="42" t="s">
        <v>51</v>
      </c>
      <c r="B270" s="43" t="s">
        <v>608</v>
      </c>
      <c r="C270" s="44" t="s">
        <v>53</v>
      </c>
      <c r="D270" s="45" t="s">
        <v>54</v>
      </c>
      <c r="E270" s="46"/>
      <c r="F270" s="47" t="str">
        <f t="shared" si="194"/>
        <v>9J1_970_709</v>
      </c>
      <c r="G270" s="47" t="str">
        <f t="shared" si="181"/>
        <v>A</v>
      </c>
      <c r="H270" s="47" t="str">
        <f t="shared" si="87"/>
        <v>1J119J1709</v>
      </c>
      <c r="I270" s="47" t="str">
        <f t="shared" si="71"/>
        <v>A0</v>
      </c>
      <c r="J270" s="58" t="s">
        <v>479</v>
      </c>
      <c r="K270" s="46"/>
      <c r="L270" s="48" t="s">
        <v>614</v>
      </c>
      <c r="M270" s="45">
        <v>7006.7043999999996</v>
      </c>
      <c r="N270" s="199">
        <v>2036</v>
      </c>
      <c r="O270" s="49">
        <v>2039</v>
      </c>
      <c r="P270" s="46"/>
      <c r="Q270" s="43" t="s">
        <v>615</v>
      </c>
      <c r="R270" s="50" t="str">
        <f t="shared" si="88"/>
        <v>1J119J1709A0S</v>
      </c>
      <c r="S270" s="200" t="str">
        <f t="shared" si="89"/>
        <v>NICHT AKTUELL</v>
      </c>
      <c r="T270" s="46"/>
      <c r="U270" s="43" t="s">
        <v>615</v>
      </c>
      <c r="V270" s="46"/>
      <c r="W270" s="201">
        <v>0.20200000000000001</v>
      </c>
      <c r="X270" s="46"/>
      <c r="Y270" s="54" t="s">
        <v>60</v>
      </c>
      <c r="Z270" s="54" t="s">
        <v>60</v>
      </c>
      <c r="AA270" s="54" t="s">
        <v>54</v>
      </c>
      <c r="AB270" s="46"/>
      <c r="AC270" s="55"/>
      <c r="AD270" s="46"/>
      <c r="AE270" s="46"/>
      <c r="AF270" s="55"/>
      <c r="AG270" s="46"/>
      <c r="AH270" s="46"/>
      <c r="AI270" s="46"/>
      <c r="AJ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</row>
    <row r="271" spans="1:52" s="75" customFormat="1">
      <c r="A271" s="59" t="s">
        <v>51</v>
      </c>
      <c r="B271" s="60" t="s">
        <v>608</v>
      </c>
      <c r="C271" s="61" t="s">
        <v>53</v>
      </c>
      <c r="D271" s="62" t="s">
        <v>54</v>
      </c>
      <c r="E271" s="63"/>
      <c r="F271" s="64" t="str">
        <f t="shared" si="194"/>
        <v>9J1_970_709</v>
      </c>
      <c r="G271" s="64" t="str">
        <f t="shared" si="181"/>
        <v>A</v>
      </c>
      <c r="H271" s="64" t="str">
        <f t="shared" si="87"/>
        <v>1J119J1709</v>
      </c>
      <c r="I271" s="64" t="str">
        <f t="shared" si="71"/>
        <v>A0</v>
      </c>
      <c r="J271" s="65" t="s">
        <v>487</v>
      </c>
      <c r="K271" s="63"/>
      <c r="L271" s="66" t="s">
        <v>614</v>
      </c>
      <c r="M271" s="62" t="s">
        <v>90</v>
      </c>
      <c r="N271" s="203">
        <v>2040</v>
      </c>
      <c r="O271" s="67">
        <v>2047</v>
      </c>
      <c r="P271" s="63"/>
      <c r="Q271" s="60" t="s">
        <v>615</v>
      </c>
      <c r="R271" s="68" t="str">
        <f t="shared" si="88"/>
        <v>1J119J1709A0T</v>
      </c>
      <c r="S271" s="204" t="str">
        <f t="shared" si="89"/>
        <v>NICHT AKTUELL</v>
      </c>
      <c r="T271" s="63"/>
      <c r="U271" s="60" t="s">
        <v>615</v>
      </c>
      <c r="V271" s="63"/>
      <c r="W271" s="205">
        <v>0.20200000000000001</v>
      </c>
      <c r="X271" s="63"/>
      <c r="Y271" s="72" t="s">
        <v>60</v>
      </c>
      <c r="Z271" s="72" t="s">
        <v>60</v>
      </c>
      <c r="AA271" s="72" t="s">
        <v>54</v>
      </c>
      <c r="AB271" s="63"/>
      <c r="AC271" s="73"/>
      <c r="AD271" s="63"/>
      <c r="AE271" s="63"/>
      <c r="AF271" s="73"/>
      <c r="AG271" s="63"/>
      <c r="AH271" s="63"/>
      <c r="AI271" s="63"/>
      <c r="AJ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</row>
    <row r="272" spans="1:52" s="75" customFormat="1">
      <c r="A272" s="59" t="s">
        <v>51</v>
      </c>
      <c r="B272" s="60" t="s">
        <v>608</v>
      </c>
      <c r="C272" s="61" t="s">
        <v>53</v>
      </c>
      <c r="D272" s="62" t="s">
        <v>54</v>
      </c>
      <c r="E272" s="74" t="s">
        <v>718</v>
      </c>
      <c r="F272" s="64" t="str">
        <f>LEFT(Q272,11)</f>
        <v>9J1_970_709</v>
      </c>
      <c r="G272" s="64" t="str">
        <f>IF(LEN(Q272)=11,0,MID(Q272,13,2))</f>
        <v>A</v>
      </c>
      <c r="H272" s="64" t="str">
        <f>CONCATENATE(IF(MID(Q272,5,3)="970","1J11"),LEFT(U272,3),RIGHT(F272,3))</f>
        <v>1J119J1709</v>
      </c>
      <c r="I272" s="64" t="str">
        <f>IF(G272=0,"00",IF(LEN(G272)=1,CONCATENATE(G272,0),G272))</f>
        <v>A0</v>
      </c>
      <c r="J272" s="65" t="s">
        <v>489</v>
      </c>
      <c r="K272" s="63"/>
      <c r="L272" s="66" t="s">
        <v>614</v>
      </c>
      <c r="M272" s="62" t="s">
        <v>699</v>
      </c>
      <c r="N272" s="203">
        <v>2048</v>
      </c>
      <c r="O272" s="67"/>
      <c r="P272" s="63"/>
      <c r="Q272" s="60" t="s">
        <v>615</v>
      </c>
      <c r="R272" s="68" t="str">
        <f>IF(J272&lt;&gt;"",CONCATENATE(H272,I272,J272),CONCATENATE(H272,I272,K272))</f>
        <v>1J119J1709A0V</v>
      </c>
      <c r="S272" s="204" t="str">
        <f>IF(N272="-","KEIN LIEFERUMFANG",IF(AND(N272&lt;=S$3,O272=""),"AKTUELL",IF(O272=N272,"KEIN SERIENEINSATZ",IF(N272&gt;S$3,"NOCH NICHT AKTUELL",IF(AND(N272&lt;S$3,O272&lt;S$3),"NICHT AKTUELL",IF(N272&lt;=S$3,"AKTUELL"))))))</f>
        <v>AKTUELL</v>
      </c>
      <c r="T272" s="63"/>
      <c r="U272" s="60" t="s">
        <v>615</v>
      </c>
      <c r="V272" s="63"/>
      <c r="W272" s="205">
        <v>0.20200000000000001</v>
      </c>
      <c r="X272" s="63"/>
      <c r="Y272" s="72" t="s">
        <v>60</v>
      </c>
      <c r="Z272" s="72" t="s">
        <v>60</v>
      </c>
      <c r="AA272" s="72" t="s">
        <v>54</v>
      </c>
      <c r="AB272" s="63"/>
      <c r="AC272" s="73"/>
      <c r="AD272" s="63"/>
      <c r="AE272" s="63"/>
      <c r="AF272" s="73"/>
      <c r="AG272" s="63"/>
      <c r="AH272" s="63"/>
      <c r="AI272" s="63"/>
      <c r="AJ272" s="63"/>
      <c r="AM272" s="63"/>
      <c r="AN272" s="63" t="s">
        <v>720</v>
      </c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</row>
    <row r="273" spans="1:47" s="186" customFormat="1">
      <c r="A273" s="182" t="s">
        <v>51</v>
      </c>
      <c r="B273" s="183" t="s">
        <v>616</v>
      </c>
      <c r="C273" s="184" t="s">
        <v>53</v>
      </c>
      <c r="D273" s="185" t="s">
        <v>54</v>
      </c>
      <c r="F273" s="187" t="str">
        <f t="shared" si="194"/>
        <v>9J0_970_710</v>
      </c>
      <c r="G273" s="187">
        <f t="shared" si="181"/>
        <v>0</v>
      </c>
      <c r="H273" s="187" t="str">
        <f t="shared" si="87"/>
        <v>1J119J0710</v>
      </c>
      <c r="I273" s="187" t="str">
        <f t="shared" ref="I273:I324" si="195">IF(G273=0,"00",IF(LEN(G273)=1,CONCATENATE(G273,0),G273))</f>
        <v>00</v>
      </c>
      <c r="J273" s="185" t="s">
        <v>89</v>
      </c>
      <c r="L273" s="197" t="s">
        <v>617</v>
      </c>
      <c r="M273" s="185">
        <v>7006.7043999999996</v>
      </c>
      <c r="N273" s="190">
        <v>2025</v>
      </c>
      <c r="O273" s="191">
        <v>2036</v>
      </c>
      <c r="Q273" s="183" t="s">
        <v>618</v>
      </c>
      <c r="R273" s="50" t="str">
        <f t="shared" si="88"/>
        <v>1J119J071000M</v>
      </c>
      <c r="S273" s="192" t="str">
        <f t="shared" si="89"/>
        <v>NICHT AKTUELL</v>
      </c>
      <c r="U273" s="183" t="s">
        <v>618</v>
      </c>
      <c r="V273" s="186" t="s">
        <v>165</v>
      </c>
      <c r="W273" s="193">
        <v>0.21820000000000001</v>
      </c>
      <c r="Y273" s="189" t="s">
        <v>60</v>
      </c>
      <c r="Z273" s="189" t="s">
        <v>60</v>
      </c>
      <c r="AA273" s="189" t="s">
        <v>54</v>
      </c>
      <c r="AC273" s="195"/>
      <c r="AF273" s="195"/>
    </row>
    <row r="274" spans="1:47" s="186" customFormat="1">
      <c r="A274" s="182" t="s">
        <v>51</v>
      </c>
      <c r="B274" s="183" t="s">
        <v>616</v>
      </c>
      <c r="C274" s="184" t="s">
        <v>53</v>
      </c>
      <c r="D274" s="185" t="s">
        <v>54</v>
      </c>
      <c r="F274" s="187" t="str">
        <f t="shared" si="194"/>
        <v>9J0_970_710</v>
      </c>
      <c r="G274" s="187">
        <f t="shared" si="181"/>
        <v>0</v>
      </c>
      <c r="H274" s="187" t="str">
        <f t="shared" si="87"/>
        <v>1J119J0710</v>
      </c>
      <c r="I274" s="187" t="str">
        <f t="shared" si="195"/>
        <v>00</v>
      </c>
      <c r="J274" s="58" t="s">
        <v>158</v>
      </c>
      <c r="L274" s="197" t="s">
        <v>617</v>
      </c>
      <c r="M274" s="185">
        <v>7006.7043999999996</v>
      </c>
      <c r="N274" s="190">
        <v>2036</v>
      </c>
      <c r="O274" s="191">
        <v>2039</v>
      </c>
      <c r="Q274" s="183" t="s">
        <v>618</v>
      </c>
      <c r="R274" s="50" t="str">
        <f t="shared" si="88"/>
        <v>1J119J071000N</v>
      </c>
      <c r="S274" s="192" t="str">
        <f t="shared" si="89"/>
        <v>NICHT AKTUELL</v>
      </c>
      <c r="U274" s="183" t="s">
        <v>618</v>
      </c>
      <c r="V274" s="186" t="s">
        <v>165</v>
      </c>
      <c r="W274" s="193">
        <v>0.21820000000000001</v>
      </c>
      <c r="Y274" s="189" t="s">
        <v>60</v>
      </c>
      <c r="Z274" s="189" t="s">
        <v>60</v>
      </c>
      <c r="AA274" s="189" t="s">
        <v>54</v>
      </c>
      <c r="AC274" s="195"/>
      <c r="AF274" s="195"/>
    </row>
    <row r="275" spans="1:47" s="130" customFormat="1">
      <c r="A275" s="126" t="s">
        <v>51</v>
      </c>
      <c r="B275" s="127" t="s">
        <v>616</v>
      </c>
      <c r="C275" s="128" t="s">
        <v>53</v>
      </c>
      <c r="D275" s="129" t="s">
        <v>54</v>
      </c>
      <c r="F275" s="131" t="str">
        <f t="shared" si="194"/>
        <v>9J0_970_710</v>
      </c>
      <c r="G275" s="131">
        <f t="shared" si="181"/>
        <v>0</v>
      </c>
      <c r="H275" s="131" t="str">
        <f t="shared" si="87"/>
        <v>1J119J0710</v>
      </c>
      <c r="I275" s="131" t="str">
        <f t="shared" si="195"/>
        <v>00</v>
      </c>
      <c r="J275" s="65" t="s">
        <v>114</v>
      </c>
      <c r="L275" s="92" t="s">
        <v>617</v>
      </c>
      <c r="M275" s="129" t="s">
        <v>90</v>
      </c>
      <c r="N275" s="133">
        <v>2040</v>
      </c>
      <c r="O275" s="134">
        <v>2047</v>
      </c>
      <c r="Q275" s="127" t="s">
        <v>618</v>
      </c>
      <c r="R275" s="68" t="str">
        <f t="shared" si="88"/>
        <v>1J119J071000P</v>
      </c>
      <c r="S275" s="135" t="str">
        <f t="shared" si="89"/>
        <v>NICHT AKTUELL</v>
      </c>
      <c r="U275" s="127" t="s">
        <v>618</v>
      </c>
      <c r="V275" s="130" t="s">
        <v>165</v>
      </c>
      <c r="W275" s="136">
        <v>0.21820000000000001</v>
      </c>
      <c r="Y275" s="118" t="s">
        <v>60</v>
      </c>
      <c r="Z275" s="118" t="s">
        <v>60</v>
      </c>
      <c r="AA275" s="118" t="s">
        <v>54</v>
      </c>
      <c r="AC275" s="138"/>
      <c r="AF275" s="138"/>
    </row>
    <row r="276" spans="1:47" s="130" customFormat="1">
      <c r="A276" s="126" t="s">
        <v>51</v>
      </c>
      <c r="B276" s="127" t="s">
        <v>616</v>
      </c>
      <c r="C276" s="128" t="s">
        <v>53</v>
      </c>
      <c r="D276" s="129" t="s">
        <v>54</v>
      </c>
      <c r="E276" s="74" t="s">
        <v>718</v>
      </c>
      <c r="F276" s="131" t="str">
        <f>LEFT(Q276,11)</f>
        <v>9J0_970_710</v>
      </c>
      <c r="G276" s="131">
        <f>IF(LEN(Q276)=11,0,MID(Q276,13,2))</f>
        <v>0</v>
      </c>
      <c r="H276" s="131" t="str">
        <f>CONCATENATE(IF(MID(Q276,5,3)="970","1J11"),LEFT(U276,3),RIGHT(F276,3))</f>
        <v>1J119J0710</v>
      </c>
      <c r="I276" s="131" t="str">
        <f>IF(G276=0,"00",IF(LEN(G276)=1,CONCATENATE(G276,0),G276))</f>
        <v>00</v>
      </c>
      <c r="J276" s="65" t="s">
        <v>213</v>
      </c>
      <c r="L276" s="92" t="s">
        <v>617</v>
      </c>
      <c r="M276" s="129" t="s">
        <v>699</v>
      </c>
      <c r="N276" s="133">
        <v>2048</v>
      </c>
      <c r="O276" s="134"/>
      <c r="Q276" s="127" t="s">
        <v>618</v>
      </c>
      <c r="R276" s="68" t="str">
        <f>IF(J276&lt;&gt;"",CONCATENATE(H276,I276,J276),CONCATENATE(H276,I276,K276))</f>
        <v>1J119J071000R</v>
      </c>
      <c r="S276" s="135" t="str">
        <f>IF(N276="-","KEIN LIEFERUMFANG",IF(AND(N276&lt;=S$3,O276=""),"AKTUELL",IF(O276=N276,"KEIN SERIENEINSATZ",IF(N276&gt;S$3,"NOCH NICHT AKTUELL",IF(AND(N276&lt;S$3,O276&lt;S$3),"NICHT AKTUELL",IF(N276&lt;=S$3,"AKTUELL"))))))</f>
        <v>AKTUELL</v>
      </c>
      <c r="U276" s="127" t="s">
        <v>618</v>
      </c>
      <c r="V276" s="130" t="s">
        <v>165</v>
      </c>
      <c r="W276" s="136">
        <v>0.21820000000000001</v>
      </c>
      <c r="Y276" s="118" t="s">
        <v>60</v>
      </c>
      <c r="Z276" s="118" t="s">
        <v>60</v>
      </c>
      <c r="AA276" s="118" t="s">
        <v>54</v>
      </c>
      <c r="AC276" s="138"/>
      <c r="AF276" s="138"/>
      <c r="AN276" s="130" t="s">
        <v>721</v>
      </c>
    </row>
    <row r="277" spans="1:47" s="186" customFormat="1">
      <c r="A277" s="182" t="s">
        <v>51</v>
      </c>
      <c r="B277" s="183" t="s">
        <v>616</v>
      </c>
      <c r="C277" s="184" t="s">
        <v>53</v>
      </c>
      <c r="D277" s="185" t="s">
        <v>54</v>
      </c>
      <c r="F277" s="187" t="str">
        <f t="shared" si="194"/>
        <v>9J0_970_710</v>
      </c>
      <c r="G277" s="187" t="str">
        <f t="shared" si="181"/>
        <v>A</v>
      </c>
      <c r="H277" s="187" t="str">
        <f t="shared" si="87"/>
        <v>1J119J0710</v>
      </c>
      <c r="I277" s="187" t="str">
        <f t="shared" si="195"/>
        <v>A0</v>
      </c>
      <c r="J277" s="185" t="s">
        <v>83</v>
      </c>
      <c r="L277" s="197" t="s">
        <v>619</v>
      </c>
      <c r="M277" s="185">
        <v>7006.7043999999996</v>
      </c>
      <c r="N277" s="190">
        <v>2025</v>
      </c>
      <c r="O277" s="191">
        <v>2036</v>
      </c>
      <c r="Q277" s="183" t="s">
        <v>620</v>
      </c>
      <c r="R277" s="50" t="str">
        <f t="shared" si="88"/>
        <v>1J119J0710A0K</v>
      </c>
      <c r="S277" s="192" t="str">
        <f t="shared" si="89"/>
        <v>NICHT AKTUELL</v>
      </c>
      <c r="U277" s="183" t="s">
        <v>620</v>
      </c>
      <c r="V277" s="186" t="s">
        <v>165</v>
      </c>
      <c r="W277" s="193">
        <v>0.12379999999999999</v>
      </c>
      <c r="Y277" s="189" t="s">
        <v>60</v>
      </c>
      <c r="Z277" s="189" t="s">
        <v>60</v>
      </c>
      <c r="AA277" s="189" t="s">
        <v>54</v>
      </c>
      <c r="AC277" s="195"/>
      <c r="AF277" s="195"/>
    </row>
    <row r="278" spans="1:47" s="186" customFormat="1">
      <c r="A278" s="182" t="s">
        <v>51</v>
      </c>
      <c r="B278" s="183" t="s">
        <v>616</v>
      </c>
      <c r="C278" s="184" t="s">
        <v>53</v>
      </c>
      <c r="D278" s="185" t="s">
        <v>54</v>
      </c>
      <c r="F278" s="187" t="str">
        <f t="shared" si="194"/>
        <v>9J0_970_710</v>
      </c>
      <c r="G278" s="187" t="str">
        <f t="shared" si="181"/>
        <v>A</v>
      </c>
      <c r="H278" s="187" t="str">
        <f t="shared" si="87"/>
        <v>1J119J0710</v>
      </c>
      <c r="I278" s="187" t="str">
        <f t="shared" si="195"/>
        <v>A0</v>
      </c>
      <c r="J278" s="58" t="s">
        <v>224</v>
      </c>
      <c r="L278" s="197" t="s">
        <v>619</v>
      </c>
      <c r="M278" s="185">
        <v>7006.7043999999996</v>
      </c>
      <c r="N278" s="190">
        <v>2036</v>
      </c>
      <c r="O278" s="191">
        <v>2039</v>
      </c>
      <c r="Q278" s="183" t="s">
        <v>620</v>
      </c>
      <c r="R278" s="50" t="str">
        <f t="shared" si="88"/>
        <v>1J119J0710A0L</v>
      </c>
      <c r="S278" s="192" t="str">
        <f t="shared" si="89"/>
        <v>NICHT AKTUELL</v>
      </c>
      <c r="U278" s="183" t="s">
        <v>620</v>
      </c>
      <c r="V278" s="186" t="s">
        <v>165</v>
      </c>
      <c r="W278" s="193">
        <v>0.12379999999999999</v>
      </c>
      <c r="Y278" s="189" t="s">
        <v>60</v>
      </c>
      <c r="Z278" s="189" t="s">
        <v>60</v>
      </c>
      <c r="AA278" s="189" t="s">
        <v>54</v>
      </c>
      <c r="AC278" s="195"/>
      <c r="AF278" s="195"/>
    </row>
    <row r="279" spans="1:47" s="130" customFormat="1">
      <c r="A279" s="126" t="s">
        <v>51</v>
      </c>
      <c r="B279" s="127" t="s">
        <v>616</v>
      </c>
      <c r="C279" s="128" t="s">
        <v>53</v>
      </c>
      <c r="D279" s="129" t="s">
        <v>54</v>
      </c>
      <c r="F279" s="131" t="str">
        <f t="shared" si="194"/>
        <v>9J0_970_710</v>
      </c>
      <c r="G279" s="131" t="str">
        <f t="shared" si="181"/>
        <v>A</v>
      </c>
      <c r="H279" s="131" t="str">
        <f t="shared" ref="H279:H324" si="196">CONCATENATE(IF(MID(Q279,5,3)="970","1J11"),LEFT(U279,3),RIGHT(F279,3))</f>
        <v>1J119J0710</v>
      </c>
      <c r="I279" s="131" t="str">
        <f t="shared" si="195"/>
        <v>A0</v>
      </c>
      <c r="J279" s="65" t="s">
        <v>89</v>
      </c>
      <c r="L279" s="92" t="s">
        <v>619</v>
      </c>
      <c r="M279" s="129" t="s">
        <v>90</v>
      </c>
      <c r="N279" s="133">
        <v>2040</v>
      </c>
      <c r="O279" s="134">
        <v>2047</v>
      </c>
      <c r="Q279" s="127" t="s">
        <v>620</v>
      </c>
      <c r="R279" s="68" t="str">
        <f t="shared" ref="R279:R324" si="197">IF(J279&lt;&gt;"",CONCATENATE(H279,I279,J279),CONCATENATE(H279,I279,K279))</f>
        <v>1J119J0710A0M</v>
      </c>
      <c r="S279" s="135" t="str">
        <f t="shared" ref="S279:S324" si="198">IF(N279="-","KEIN LIEFERUMFANG",IF(AND(N279&lt;=S$3,O279=""),"AKTUELL",IF(O279=N279,"KEIN SERIENEINSATZ",IF(N279&gt;S$3,"NOCH NICHT AKTUELL",IF(AND(N279&lt;S$3,O279&lt;S$3),"NICHT AKTUELL",IF(N279&lt;=S$3,"AKTUELL"))))))</f>
        <v>NICHT AKTUELL</v>
      </c>
      <c r="U279" s="127" t="s">
        <v>620</v>
      </c>
      <c r="V279" s="130" t="s">
        <v>165</v>
      </c>
      <c r="W279" s="136">
        <v>0.12379999999999999</v>
      </c>
      <c r="Y279" s="118" t="s">
        <v>60</v>
      </c>
      <c r="Z279" s="118" t="s">
        <v>60</v>
      </c>
      <c r="AA279" s="118" t="s">
        <v>54</v>
      </c>
      <c r="AC279" s="138"/>
      <c r="AF279" s="138"/>
    </row>
    <row r="280" spans="1:47" s="130" customFormat="1">
      <c r="A280" s="126" t="s">
        <v>51</v>
      </c>
      <c r="B280" s="127" t="s">
        <v>616</v>
      </c>
      <c r="C280" s="128" t="s">
        <v>53</v>
      </c>
      <c r="D280" s="129" t="s">
        <v>54</v>
      </c>
      <c r="E280" s="74" t="s">
        <v>718</v>
      </c>
      <c r="F280" s="131" t="str">
        <f>LEFT(Q280,11)</f>
        <v>9J0_970_710</v>
      </c>
      <c r="G280" s="131" t="str">
        <f>IF(LEN(Q280)=11,0,MID(Q280,13,2))</f>
        <v>A</v>
      </c>
      <c r="H280" s="131" t="str">
        <f>CONCATENATE(IF(MID(Q280,5,3)="970","1J11"),LEFT(U280,3),RIGHT(F280,3))</f>
        <v>1J119J0710</v>
      </c>
      <c r="I280" s="131" t="str">
        <f>IF(G280=0,"00",IF(LEN(G280)=1,CONCATENATE(G280,0),G280))</f>
        <v>A0</v>
      </c>
      <c r="J280" s="65" t="s">
        <v>158</v>
      </c>
      <c r="L280" s="92" t="s">
        <v>619</v>
      </c>
      <c r="M280" s="129" t="s">
        <v>699</v>
      </c>
      <c r="N280" s="133">
        <v>2048</v>
      </c>
      <c r="O280" s="134"/>
      <c r="Q280" s="127" t="s">
        <v>620</v>
      </c>
      <c r="R280" s="68" t="str">
        <f>IF(J280&lt;&gt;"",CONCATENATE(H280,I280,J280),CONCATENATE(H280,I280,K280))</f>
        <v>1J119J0710A0N</v>
      </c>
      <c r="S280" s="135" t="str">
        <f>IF(N280="-","KEIN LIEFERUMFANG",IF(AND(N280&lt;=S$3,O280=""),"AKTUELL",IF(O280=N280,"KEIN SERIENEINSATZ",IF(N280&gt;S$3,"NOCH NICHT AKTUELL",IF(AND(N280&lt;S$3,O280&lt;S$3),"NICHT AKTUELL",IF(N280&lt;=S$3,"AKTUELL"))))))</f>
        <v>AKTUELL</v>
      </c>
      <c r="U280" s="127" t="s">
        <v>620</v>
      </c>
      <c r="V280" s="130" t="s">
        <v>165</v>
      </c>
      <c r="W280" s="136">
        <v>0.12379999999999999</v>
      </c>
      <c r="Y280" s="118" t="s">
        <v>60</v>
      </c>
      <c r="Z280" s="118" t="s">
        <v>60</v>
      </c>
      <c r="AA280" s="118" t="s">
        <v>54</v>
      </c>
      <c r="AC280" s="138"/>
      <c r="AF280" s="138"/>
      <c r="AN280" s="130" t="s">
        <v>722</v>
      </c>
    </row>
    <row r="281" spans="1:47" s="186" customFormat="1">
      <c r="A281" s="182" t="s">
        <v>51</v>
      </c>
      <c r="B281" s="183" t="s">
        <v>621</v>
      </c>
      <c r="C281" s="184" t="s">
        <v>53</v>
      </c>
      <c r="D281" s="185" t="s">
        <v>102</v>
      </c>
      <c r="E281" s="186" t="s">
        <v>365</v>
      </c>
      <c r="F281" s="187" t="str">
        <f t="shared" si="194"/>
        <v>9J0_970_756</v>
      </c>
      <c r="G281" s="187">
        <f t="shared" si="181"/>
        <v>0</v>
      </c>
      <c r="H281" s="187" t="str">
        <f t="shared" si="196"/>
        <v>1J119J0756</v>
      </c>
      <c r="I281" s="187" t="str">
        <f t="shared" si="195"/>
        <v>00</v>
      </c>
      <c r="J281" s="185" t="s">
        <v>57</v>
      </c>
      <c r="L281" s="197" t="s">
        <v>622</v>
      </c>
      <c r="M281" s="185">
        <v>7059</v>
      </c>
      <c r="N281" s="185">
        <v>2025</v>
      </c>
      <c r="O281" s="191">
        <v>2039</v>
      </c>
      <c r="Q281" s="183" t="s">
        <v>623</v>
      </c>
      <c r="R281" s="50" t="str">
        <f t="shared" si="197"/>
        <v>1J119J075600H</v>
      </c>
      <c r="S281" s="192" t="str">
        <f t="shared" si="198"/>
        <v>NICHT AKTUELL</v>
      </c>
      <c r="U281" s="183" t="s">
        <v>623</v>
      </c>
      <c r="V281" s="186" t="s">
        <v>165</v>
      </c>
      <c r="W281" s="193">
        <v>0.17130000000000001</v>
      </c>
      <c r="Y281" s="189" t="s">
        <v>54</v>
      </c>
      <c r="Z281" s="189" t="s">
        <v>54</v>
      </c>
      <c r="AA281" s="189" t="s">
        <v>60</v>
      </c>
      <c r="AC281" s="195"/>
      <c r="AF281" s="195"/>
      <c r="AU281" s="186" t="s">
        <v>624</v>
      </c>
    </row>
    <row r="282" spans="1:47" s="130" customFormat="1">
      <c r="A282" s="126" t="s">
        <v>51</v>
      </c>
      <c r="B282" s="127" t="s">
        <v>621</v>
      </c>
      <c r="C282" s="128" t="s">
        <v>53</v>
      </c>
      <c r="D282" s="129" t="s">
        <v>102</v>
      </c>
      <c r="E282" s="130" t="s">
        <v>365</v>
      </c>
      <c r="F282" s="131" t="str">
        <f t="shared" si="194"/>
        <v>9J0_970_756</v>
      </c>
      <c r="G282" s="131">
        <f t="shared" si="181"/>
        <v>0</v>
      </c>
      <c r="H282" s="131" t="str">
        <f t="shared" si="196"/>
        <v>1J119J0756</v>
      </c>
      <c r="I282" s="131" t="str">
        <f t="shared" si="195"/>
        <v>00</v>
      </c>
      <c r="J282" s="65" t="s">
        <v>82</v>
      </c>
      <c r="L282" s="92" t="s">
        <v>622</v>
      </c>
      <c r="M282" s="129">
        <v>7071</v>
      </c>
      <c r="N282" s="129">
        <v>2040</v>
      </c>
      <c r="O282" s="134"/>
      <c r="Q282" s="127" t="s">
        <v>623</v>
      </c>
      <c r="R282" s="68" t="str">
        <f t="shared" si="197"/>
        <v>1J119J075600J</v>
      </c>
      <c r="S282" s="135" t="str">
        <f t="shared" si="198"/>
        <v>AKTUELL</v>
      </c>
      <c r="U282" s="127" t="s">
        <v>623</v>
      </c>
      <c r="V282" s="130" t="s">
        <v>165</v>
      </c>
      <c r="W282" s="136">
        <v>0.17130000000000001</v>
      </c>
      <c r="Y282" s="118" t="s">
        <v>54</v>
      </c>
      <c r="Z282" s="118" t="s">
        <v>54</v>
      </c>
      <c r="AA282" s="118" t="s">
        <v>60</v>
      </c>
      <c r="AC282" s="138"/>
      <c r="AF282" s="138"/>
      <c r="AU282" s="130" t="s">
        <v>624</v>
      </c>
    </row>
    <row r="283" spans="1:47" s="186" customFormat="1">
      <c r="A283" s="182" t="s">
        <v>51</v>
      </c>
      <c r="B283" s="183" t="s">
        <v>625</v>
      </c>
      <c r="C283" s="184" t="s">
        <v>53</v>
      </c>
      <c r="D283" s="185" t="s">
        <v>54</v>
      </c>
      <c r="E283" s="186" t="s">
        <v>33</v>
      </c>
      <c r="F283" s="187" t="str">
        <f t="shared" si="194"/>
        <v>9J0_970_782</v>
      </c>
      <c r="G283" s="187">
        <f t="shared" si="181"/>
        <v>0</v>
      </c>
      <c r="H283" s="187" t="str">
        <f t="shared" si="196"/>
        <v>1J119J0782</v>
      </c>
      <c r="I283" s="187" t="str">
        <f t="shared" si="195"/>
        <v>00</v>
      </c>
      <c r="J283" s="185" t="s">
        <v>83</v>
      </c>
      <c r="L283" s="197" t="s">
        <v>626</v>
      </c>
      <c r="M283" s="185">
        <v>7034.7028</v>
      </c>
      <c r="N283" s="185">
        <v>2013</v>
      </c>
      <c r="O283" s="191">
        <v>2039</v>
      </c>
      <c r="Q283" s="183" t="s">
        <v>627</v>
      </c>
      <c r="R283" s="50" t="str">
        <f t="shared" si="197"/>
        <v>1J119J078200K</v>
      </c>
      <c r="S283" s="192" t="str">
        <f t="shared" si="198"/>
        <v>NICHT AKTUELL</v>
      </c>
      <c r="U283" s="183" t="s">
        <v>627</v>
      </c>
      <c r="V283" s="186" t="s">
        <v>165</v>
      </c>
      <c r="W283" s="193">
        <v>1.8396864000000002E-2</v>
      </c>
      <c r="Y283" s="189" t="s">
        <v>54</v>
      </c>
      <c r="Z283" s="189" t="s">
        <v>60</v>
      </c>
      <c r="AA283" s="189" t="s">
        <v>60</v>
      </c>
      <c r="AC283" s="195"/>
      <c r="AF283" s="195"/>
      <c r="AJ283" s="195" t="s">
        <v>628</v>
      </c>
      <c r="AM283" s="195"/>
    </row>
    <row r="284" spans="1:47" s="130" customFormat="1">
      <c r="A284" s="126" t="s">
        <v>51</v>
      </c>
      <c r="B284" s="127" t="s">
        <v>625</v>
      </c>
      <c r="C284" s="128" t="s">
        <v>53</v>
      </c>
      <c r="D284" s="129" t="s">
        <v>54</v>
      </c>
      <c r="E284" s="130" t="s">
        <v>33</v>
      </c>
      <c r="F284" s="131" t="str">
        <f t="shared" si="194"/>
        <v>9J0_970_782</v>
      </c>
      <c r="G284" s="131">
        <f t="shared" si="181"/>
        <v>0</v>
      </c>
      <c r="H284" s="131" t="str">
        <f t="shared" si="196"/>
        <v>1J119J0782</v>
      </c>
      <c r="I284" s="131" t="str">
        <f t="shared" si="195"/>
        <v>00</v>
      </c>
      <c r="J284" s="65" t="s">
        <v>224</v>
      </c>
      <c r="L284" s="92" t="s">
        <v>626</v>
      </c>
      <c r="M284" s="129">
        <v>7081.7244000000001</v>
      </c>
      <c r="N284" s="129">
        <v>2040</v>
      </c>
      <c r="O284" s="134">
        <v>2114</v>
      </c>
      <c r="Q284" s="127" t="s">
        <v>627</v>
      </c>
      <c r="R284" s="68" t="str">
        <f t="shared" si="197"/>
        <v>1J119J078200L</v>
      </c>
      <c r="S284" s="135" t="str">
        <f t="shared" si="198"/>
        <v>AKTUELL</v>
      </c>
      <c r="U284" s="127" t="s">
        <v>627</v>
      </c>
      <c r="V284" s="130" t="s">
        <v>165</v>
      </c>
      <c r="W284" s="136">
        <v>1.8396864000000002E-2</v>
      </c>
      <c r="Y284" s="118" t="s">
        <v>54</v>
      </c>
      <c r="Z284" s="118" t="s">
        <v>60</v>
      </c>
      <c r="AA284" s="118" t="s">
        <v>60</v>
      </c>
      <c r="AC284" s="138"/>
      <c r="AF284" s="138"/>
      <c r="AJ284" s="207" t="s">
        <v>629</v>
      </c>
      <c r="AM284" s="138"/>
    </row>
    <row r="285" spans="1:47" s="186" customFormat="1">
      <c r="A285" s="182" t="s">
        <v>51</v>
      </c>
      <c r="B285" s="183" t="s">
        <v>625</v>
      </c>
      <c r="C285" s="184" t="s">
        <v>53</v>
      </c>
      <c r="D285" s="185" t="s">
        <v>54</v>
      </c>
      <c r="E285" s="186" t="s">
        <v>33</v>
      </c>
      <c r="F285" s="187" t="str">
        <f t="shared" si="194"/>
        <v>9J0_970_782</v>
      </c>
      <c r="G285" s="187" t="str">
        <f t="shared" si="181"/>
        <v>A</v>
      </c>
      <c r="H285" s="187" t="str">
        <f t="shared" si="196"/>
        <v>1J119J0782</v>
      </c>
      <c r="I285" s="187" t="str">
        <f t="shared" si="195"/>
        <v>A0</v>
      </c>
      <c r="J285" s="185" t="s">
        <v>83</v>
      </c>
      <c r="L285" s="197" t="s">
        <v>630</v>
      </c>
      <c r="M285" s="185">
        <v>7034.7028</v>
      </c>
      <c r="N285" s="185">
        <v>2013</v>
      </c>
      <c r="O285" s="191">
        <v>2039</v>
      </c>
      <c r="Q285" s="183" t="s">
        <v>631</v>
      </c>
      <c r="R285" s="50" t="str">
        <f t="shared" si="197"/>
        <v>1J119J0782A0K</v>
      </c>
      <c r="S285" s="192" t="str">
        <f t="shared" si="198"/>
        <v>NICHT AKTUELL</v>
      </c>
      <c r="U285" s="183" t="s">
        <v>631</v>
      </c>
      <c r="V285" s="186" t="s">
        <v>165</v>
      </c>
      <c r="W285" s="193">
        <v>9.6471359999999989E-3</v>
      </c>
      <c r="Y285" s="189" t="s">
        <v>54</v>
      </c>
      <c r="Z285" s="189" t="s">
        <v>60</v>
      </c>
      <c r="AA285" s="189" t="s">
        <v>60</v>
      </c>
      <c r="AC285" s="195"/>
      <c r="AF285" s="195"/>
      <c r="AJ285" s="195" t="s">
        <v>632</v>
      </c>
      <c r="AM285" s="195"/>
    </row>
    <row r="286" spans="1:47" s="130" customFormat="1">
      <c r="A286" s="126" t="s">
        <v>51</v>
      </c>
      <c r="B286" s="127" t="s">
        <v>625</v>
      </c>
      <c r="C286" s="128" t="s">
        <v>53</v>
      </c>
      <c r="D286" s="129" t="s">
        <v>54</v>
      </c>
      <c r="E286" s="130" t="s">
        <v>33</v>
      </c>
      <c r="F286" s="131" t="str">
        <f t="shared" si="194"/>
        <v>9J0_970_782</v>
      </c>
      <c r="G286" s="131" t="str">
        <f t="shared" si="181"/>
        <v>A</v>
      </c>
      <c r="H286" s="131" t="str">
        <f t="shared" si="196"/>
        <v>1J119J0782</v>
      </c>
      <c r="I286" s="131" t="str">
        <f t="shared" si="195"/>
        <v>A0</v>
      </c>
      <c r="J286" s="65" t="s">
        <v>224</v>
      </c>
      <c r="L286" s="92" t="s">
        <v>630</v>
      </c>
      <c r="M286" s="129">
        <v>7081.7244000000001</v>
      </c>
      <c r="N286" s="129">
        <v>2040</v>
      </c>
      <c r="O286" s="134">
        <v>2114</v>
      </c>
      <c r="Q286" s="127" t="s">
        <v>631</v>
      </c>
      <c r="R286" s="68" t="str">
        <f t="shared" si="197"/>
        <v>1J119J0782A0L</v>
      </c>
      <c r="S286" s="135" t="str">
        <f t="shared" si="198"/>
        <v>AKTUELL</v>
      </c>
      <c r="U286" s="127" t="s">
        <v>631</v>
      </c>
      <c r="V286" s="130" t="s">
        <v>165</v>
      </c>
      <c r="W286" s="136">
        <v>9.6471359999999989E-3</v>
      </c>
      <c r="Y286" s="118" t="s">
        <v>54</v>
      </c>
      <c r="Z286" s="118" t="s">
        <v>60</v>
      </c>
      <c r="AA286" s="118" t="s">
        <v>60</v>
      </c>
      <c r="AC286" s="138"/>
      <c r="AF286" s="138"/>
      <c r="AJ286" s="207" t="s">
        <v>633</v>
      </c>
      <c r="AM286" s="138"/>
    </row>
    <row r="287" spans="1:47" s="186" customFormat="1">
      <c r="A287" s="182" t="s">
        <v>51</v>
      </c>
      <c r="B287" s="183" t="s">
        <v>625</v>
      </c>
      <c r="C287" s="184" t="s">
        <v>53</v>
      </c>
      <c r="D287" s="185" t="s">
        <v>54</v>
      </c>
      <c r="E287" s="186" t="s">
        <v>33</v>
      </c>
      <c r="F287" s="187" t="str">
        <f t="shared" si="194"/>
        <v>9J0_970_782</v>
      </c>
      <c r="G287" s="187" t="str">
        <f t="shared" si="181"/>
        <v>B</v>
      </c>
      <c r="H287" s="187" t="str">
        <f t="shared" si="196"/>
        <v>1J119J0782</v>
      </c>
      <c r="I287" s="187" t="str">
        <f t="shared" si="195"/>
        <v>B0</v>
      </c>
      <c r="J287" s="185" t="s">
        <v>83</v>
      </c>
      <c r="L287" s="197" t="s">
        <v>634</v>
      </c>
      <c r="M287" s="185" t="s">
        <v>635</v>
      </c>
      <c r="N287" s="185">
        <v>2013</v>
      </c>
      <c r="O287" s="191">
        <v>2039</v>
      </c>
      <c r="Q287" s="183" t="s">
        <v>636</v>
      </c>
      <c r="R287" s="50" t="str">
        <f t="shared" si="197"/>
        <v>1J119J0782B0K</v>
      </c>
      <c r="S287" s="192" t="str">
        <f t="shared" si="198"/>
        <v>NICHT AKTUELL</v>
      </c>
      <c r="U287" s="183" t="s">
        <v>636</v>
      </c>
      <c r="V287" s="186" t="s">
        <v>165</v>
      </c>
      <c r="W287" s="193">
        <v>0.20595513600000001</v>
      </c>
      <c r="Y287" s="189" t="s">
        <v>54</v>
      </c>
      <c r="Z287" s="189" t="s">
        <v>60</v>
      </c>
      <c r="AA287" s="189" t="s">
        <v>60</v>
      </c>
      <c r="AC287" s="195"/>
      <c r="AF287" s="195"/>
      <c r="AJ287" s="195" t="s">
        <v>637</v>
      </c>
      <c r="AM287" s="195"/>
    </row>
    <row r="288" spans="1:47" s="130" customFormat="1">
      <c r="A288" s="126" t="s">
        <v>51</v>
      </c>
      <c r="B288" s="127" t="s">
        <v>625</v>
      </c>
      <c r="C288" s="128" t="s">
        <v>53</v>
      </c>
      <c r="D288" s="129" t="s">
        <v>54</v>
      </c>
      <c r="E288" s="130" t="s">
        <v>33</v>
      </c>
      <c r="F288" s="131" t="str">
        <f t="shared" si="194"/>
        <v>9J0_970_782</v>
      </c>
      <c r="G288" s="131" t="str">
        <f t="shared" si="181"/>
        <v>B</v>
      </c>
      <c r="H288" s="131" t="str">
        <f t="shared" si="196"/>
        <v>1J119J0782</v>
      </c>
      <c r="I288" s="131" t="str">
        <f t="shared" si="195"/>
        <v>B0</v>
      </c>
      <c r="J288" s="65" t="s">
        <v>224</v>
      </c>
      <c r="L288" s="92" t="s">
        <v>634</v>
      </c>
      <c r="M288" s="129">
        <v>7081</v>
      </c>
      <c r="N288" s="129">
        <v>2040</v>
      </c>
      <c r="O288" s="134"/>
      <c r="Q288" s="127" t="s">
        <v>636</v>
      </c>
      <c r="R288" s="68" t="str">
        <f t="shared" si="197"/>
        <v>1J119J0782B0L</v>
      </c>
      <c r="S288" s="135" t="str">
        <f t="shared" si="198"/>
        <v>AKTUELL</v>
      </c>
      <c r="U288" s="127" t="s">
        <v>636</v>
      </c>
      <c r="V288" s="130" t="s">
        <v>165</v>
      </c>
      <c r="W288" s="136">
        <v>0.20595513600000001</v>
      </c>
      <c r="Y288" s="118" t="s">
        <v>54</v>
      </c>
      <c r="Z288" s="118" t="s">
        <v>60</v>
      </c>
      <c r="AA288" s="118" t="s">
        <v>60</v>
      </c>
      <c r="AC288" s="138"/>
      <c r="AF288" s="138"/>
      <c r="AJ288" s="207" t="s">
        <v>638</v>
      </c>
      <c r="AM288" s="138"/>
    </row>
    <row r="289" spans="1:55" s="186" customFormat="1">
      <c r="A289" s="182" t="s">
        <v>51</v>
      </c>
      <c r="B289" s="183" t="s">
        <v>625</v>
      </c>
      <c r="C289" s="184" t="s">
        <v>53</v>
      </c>
      <c r="D289" s="185" t="s">
        <v>54</v>
      </c>
      <c r="E289" s="186" t="s">
        <v>33</v>
      </c>
      <c r="F289" s="187" t="str">
        <f t="shared" si="194"/>
        <v>9J0_970_782</v>
      </c>
      <c r="G289" s="187" t="str">
        <f t="shared" si="181"/>
        <v>C</v>
      </c>
      <c r="H289" s="187" t="str">
        <f t="shared" si="196"/>
        <v>1J119J0782</v>
      </c>
      <c r="I289" s="187" t="str">
        <f t="shared" si="195"/>
        <v>C0</v>
      </c>
      <c r="J289" s="185" t="s">
        <v>83</v>
      </c>
      <c r="L289" s="197" t="s">
        <v>639</v>
      </c>
      <c r="M289" s="185" t="s">
        <v>635</v>
      </c>
      <c r="N289" s="185">
        <v>2013</v>
      </c>
      <c r="O289" s="191">
        <v>2039</v>
      </c>
      <c r="Q289" s="183" t="s">
        <v>640</v>
      </c>
      <c r="R289" s="50" t="str">
        <f t="shared" si="197"/>
        <v>1J119J0782C0K</v>
      </c>
      <c r="S289" s="192" t="str">
        <f t="shared" si="198"/>
        <v>NICHT AKTUELL</v>
      </c>
      <c r="U289" s="183" t="s">
        <v>640</v>
      </c>
      <c r="V289" s="186" t="s">
        <v>165</v>
      </c>
      <c r="W289" s="193">
        <v>0.108000864</v>
      </c>
      <c r="Y289" s="189" t="s">
        <v>54</v>
      </c>
      <c r="Z289" s="189" t="s">
        <v>60</v>
      </c>
      <c r="AA289" s="189" t="s">
        <v>60</v>
      </c>
      <c r="AC289" s="195"/>
      <c r="AF289" s="195"/>
      <c r="AJ289" s="195" t="s">
        <v>641</v>
      </c>
      <c r="AM289" s="195"/>
    </row>
    <row r="290" spans="1:55" s="130" customFormat="1">
      <c r="A290" s="126" t="s">
        <v>51</v>
      </c>
      <c r="B290" s="127" t="s">
        <v>625</v>
      </c>
      <c r="C290" s="128" t="s">
        <v>53</v>
      </c>
      <c r="D290" s="129" t="s">
        <v>54</v>
      </c>
      <c r="E290" s="130" t="s">
        <v>33</v>
      </c>
      <c r="F290" s="131" t="str">
        <f t="shared" si="194"/>
        <v>9J0_970_782</v>
      </c>
      <c r="G290" s="131" t="str">
        <f t="shared" si="181"/>
        <v>C</v>
      </c>
      <c r="H290" s="131" t="str">
        <f t="shared" si="196"/>
        <v>1J119J0782</v>
      </c>
      <c r="I290" s="131" t="str">
        <f t="shared" si="195"/>
        <v>C0</v>
      </c>
      <c r="J290" s="65" t="s">
        <v>224</v>
      </c>
      <c r="L290" s="92" t="s">
        <v>639</v>
      </c>
      <c r="M290" s="129">
        <v>7081</v>
      </c>
      <c r="N290" s="129">
        <v>2040</v>
      </c>
      <c r="O290" s="134"/>
      <c r="Q290" s="127" t="s">
        <v>640</v>
      </c>
      <c r="R290" s="68" t="str">
        <f t="shared" si="197"/>
        <v>1J119J0782C0L</v>
      </c>
      <c r="S290" s="135" t="str">
        <f t="shared" si="198"/>
        <v>AKTUELL</v>
      </c>
      <c r="U290" s="127" t="s">
        <v>640</v>
      </c>
      <c r="V290" s="130" t="s">
        <v>165</v>
      </c>
      <c r="W290" s="136">
        <v>0.108000864</v>
      </c>
      <c r="Y290" s="118" t="s">
        <v>54</v>
      </c>
      <c r="Z290" s="118" t="s">
        <v>60</v>
      </c>
      <c r="AA290" s="118" t="s">
        <v>60</v>
      </c>
      <c r="AC290" s="138"/>
      <c r="AF290" s="138"/>
      <c r="AJ290" s="207" t="s">
        <v>642</v>
      </c>
      <c r="AM290" s="138"/>
    </row>
    <row r="291" spans="1:55" s="57" customFormat="1">
      <c r="A291" s="42" t="s">
        <v>51</v>
      </c>
      <c r="B291" s="43" t="s">
        <v>643</v>
      </c>
      <c r="C291" s="44" t="s">
        <v>53</v>
      </c>
      <c r="D291" s="45" t="s">
        <v>54</v>
      </c>
      <c r="E291" s="46" t="s">
        <v>644</v>
      </c>
      <c r="F291" s="47" t="str">
        <f t="shared" si="194"/>
        <v>9J1_970_797</v>
      </c>
      <c r="G291" s="47" t="str">
        <f t="shared" si="181"/>
        <v>F</v>
      </c>
      <c r="H291" s="47" t="str">
        <f t="shared" si="196"/>
        <v>1J119J1797</v>
      </c>
      <c r="I291" s="47" t="str">
        <f t="shared" si="195"/>
        <v>F0</v>
      </c>
      <c r="J291" s="45" t="s">
        <v>114</v>
      </c>
      <c r="K291" s="46"/>
      <c r="L291" s="48" t="s">
        <v>645</v>
      </c>
      <c r="M291" s="45">
        <v>7020</v>
      </c>
      <c r="N291" s="199">
        <v>2013</v>
      </c>
      <c r="O291" s="49">
        <v>2035</v>
      </c>
      <c r="P291" s="46"/>
      <c r="Q291" s="43" t="s">
        <v>646</v>
      </c>
      <c r="R291" s="50" t="str">
        <f t="shared" si="197"/>
        <v>1J119J1797F0P</v>
      </c>
      <c r="S291" s="200" t="str">
        <f t="shared" si="198"/>
        <v>NICHT AKTUELL</v>
      </c>
      <c r="T291" s="46"/>
      <c r="U291" s="43" t="s">
        <v>646</v>
      </c>
      <c r="V291" s="46"/>
      <c r="W291" s="201">
        <v>0.15479999999999999</v>
      </c>
      <c r="X291" s="46"/>
      <c r="Y291" s="54" t="s">
        <v>54</v>
      </c>
      <c r="Z291" s="54" t="s">
        <v>54</v>
      </c>
      <c r="AA291" s="54" t="s">
        <v>54</v>
      </c>
      <c r="AB291" s="46"/>
      <c r="AC291" s="55"/>
      <c r="AD291" s="46"/>
      <c r="AE291" s="46"/>
      <c r="AF291" s="55" t="s">
        <v>647</v>
      </c>
      <c r="AG291" s="46" t="s">
        <v>648</v>
      </c>
      <c r="AH291" s="46"/>
      <c r="AI291" s="46"/>
      <c r="AJ291" s="46"/>
      <c r="AK291" s="46" t="s">
        <v>649</v>
      </c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 t="s">
        <v>650</v>
      </c>
      <c r="AW291" s="46"/>
      <c r="AX291" s="46"/>
      <c r="AY291" s="46"/>
      <c r="AZ291" s="46"/>
    </row>
    <row r="292" spans="1:55" s="57" customFormat="1">
      <c r="A292" s="42" t="s">
        <v>51</v>
      </c>
      <c r="B292" s="43" t="s">
        <v>643</v>
      </c>
      <c r="C292" s="44" t="s">
        <v>53</v>
      </c>
      <c r="D292" s="45" t="s">
        <v>54</v>
      </c>
      <c r="E292" s="46" t="s">
        <v>644</v>
      </c>
      <c r="F292" s="47" t="str">
        <f t="shared" si="194"/>
        <v>9J1_970_797</v>
      </c>
      <c r="G292" s="47" t="str">
        <f t="shared" si="181"/>
        <v>F</v>
      </c>
      <c r="H292" s="47" t="str">
        <f t="shared" si="196"/>
        <v>1J119J1797</v>
      </c>
      <c r="I292" s="47" t="str">
        <f t="shared" si="195"/>
        <v>F0</v>
      </c>
      <c r="J292" s="45" t="s">
        <v>213</v>
      </c>
      <c r="K292" s="46"/>
      <c r="L292" s="48" t="s">
        <v>645</v>
      </c>
      <c r="M292" s="45">
        <v>7020</v>
      </c>
      <c r="N292" s="199">
        <v>2036</v>
      </c>
      <c r="O292" s="49">
        <v>2039</v>
      </c>
      <c r="P292" s="46"/>
      <c r="Q292" s="43" t="s">
        <v>646</v>
      </c>
      <c r="R292" s="50" t="str">
        <f t="shared" si="197"/>
        <v>1J119J1797F0R</v>
      </c>
      <c r="S292" s="200" t="str">
        <f t="shared" si="198"/>
        <v>NICHT AKTUELL</v>
      </c>
      <c r="T292" s="46"/>
      <c r="U292" s="43" t="s">
        <v>646</v>
      </c>
      <c r="V292" s="46"/>
      <c r="W292" s="201">
        <v>0.15479999999999999</v>
      </c>
      <c r="X292" s="46"/>
      <c r="Y292" s="54" t="s">
        <v>54</v>
      </c>
      <c r="Z292" s="54" t="s">
        <v>54</v>
      </c>
      <c r="AA292" s="54" t="s">
        <v>54</v>
      </c>
      <c r="AB292" s="46"/>
      <c r="AC292" s="55"/>
      <c r="AD292" s="46"/>
      <c r="AE292" s="46"/>
      <c r="AF292" s="55" t="s">
        <v>647</v>
      </c>
      <c r="AG292" s="46" t="s">
        <v>648</v>
      </c>
      <c r="AH292" s="46"/>
      <c r="AI292" s="46"/>
      <c r="AJ292" s="46"/>
      <c r="AK292" s="46" t="s">
        <v>651</v>
      </c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 t="s">
        <v>650</v>
      </c>
      <c r="AW292" s="46"/>
      <c r="AX292" s="46"/>
      <c r="AY292" s="46"/>
      <c r="AZ292" s="46"/>
    </row>
    <row r="293" spans="1:55" s="75" customFormat="1">
      <c r="A293" s="59" t="s">
        <v>51</v>
      </c>
      <c r="B293" s="60" t="s">
        <v>643</v>
      </c>
      <c r="C293" s="61" t="s">
        <v>53</v>
      </c>
      <c r="D293" s="62" t="s">
        <v>54</v>
      </c>
      <c r="E293" s="63" t="s">
        <v>644</v>
      </c>
      <c r="F293" s="64" t="str">
        <f t="shared" si="194"/>
        <v>9J1_970_797</v>
      </c>
      <c r="G293" s="64" t="str">
        <f t="shared" si="181"/>
        <v>F</v>
      </c>
      <c r="H293" s="64" t="str">
        <f t="shared" si="196"/>
        <v>1J119J1797</v>
      </c>
      <c r="I293" s="64" t="str">
        <f t="shared" si="195"/>
        <v>F0</v>
      </c>
      <c r="J293" s="65" t="s">
        <v>479</v>
      </c>
      <c r="K293" s="63"/>
      <c r="L293" s="66" t="s">
        <v>645</v>
      </c>
      <c r="M293" s="62">
        <v>7020.7040999999999</v>
      </c>
      <c r="N293" s="203">
        <v>2040</v>
      </c>
      <c r="O293" s="67">
        <v>2102</v>
      </c>
      <c r="P293" s="63"/>
      <c r="Q293" s="60" t="s">
        <v>646</v>
      </c>
      <c r="R293" s="68" t="str">
        <f t="shared" si="197"/>
        <v>1J119J1797F0S</v>
      </c>
      <c r="S293" s="204" t="str">
        <f t="shared" si="198"/>
        <v>AKTUELL</v>
      </c>
      <c r="T293" s="63"/>
      <c r="U293" s="60" t="s">
        <v>646</v>
      </c>
      <c r="V293" s="63"/>
      <c r="W293" s="205">
        <v>0.15479999999999999</v>
      </c>
      <c r="X293" s="63"/>
      <c r="Y293" s="72" t="s">
        <v>54</v>
      </c>
      <c r="Z293" s="72" t="s">
        <v>54</v>
      </c>
      <c r="AA293" s="72" t="s">
        <v>54</v>
      </c>
      <c r="AB293" s="63"/>
      <c r="AC293" s="73"/>
      <c r="AD293" s="63"/>
      <c r="AE293" s="63"/>
      <c r="AF293" s="73" t="s">
        <v>647</v>
      </c>
      <c r="AG293" s="63" t="s">
        <v>648</v>
      </c>
      <c r="AH293" s="63"/>
      <c r="AI293" s="63"/>
      <c r="AJ293" s="63"/>
      <c r="AK293" s="74" t="s">
        <v>652</v>
      </c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 t="s">
        <v>650</v>
      </c>
      <c r="AW293" s="63"/>
      <c r="AX293" s="63"/>
      <c r="AY293" s="63"/>
      <c r="AZ293" s="63"/>
    </row>
    <row r="294" spans="1:55" s="57" customFormat="1" ht="15" customHeight="1">
      <c r="A294" s="42" t="s">
        <v>51</v>
      </c>
      <c r="B294" s="43" t="s">
        <v>643</v>
      </c>
      <c r="C294" s="44" t="s">
        <v>53</v>
      </c>
      <c r="D294" s="45" t="s">
        <v>54</v>
      </c>
      <c r="E294" s="56" t="s">
        <v>741</v>
      </c>
      <c r="F294" s="47" t="str">
        <f>LEFT(Q294,11)</f>
        <v>9J1_970_797</v>
      </c>
      <c r="G294" s="47" t="str">
        <f>IF(LEN(Q294)=11,0,MID(Q294,13,2))</f>
        <v>F</v>
      </c>
      <c r="H294" s="47" t="str">
        <f>CONCATENATE(IF(MID(Q294,5,3)="970","1J11"),LEFT(U294,3),RIGHT(F294,3))</f>
        <v>1J119J1797</v>
      </c>
      <c r="I294" s="47" t="str">
        <f>IF(G294=0,"00",IF(LEN(G294)=1,CONCATENATE(G294,0),G294))</f>
        <v>F0</v>
      </c>
      <c r="J294" s="58" t="s">
        <v>487</v>
      </c>
      <c r="K294" s="46"/>
      <c r="L294" s="48" t="s">
        <v>645</v>
      </c>
      <c r="M294" s="45" t="s">
        <v>764</v>
      </c>
      <c r="N294" s="199">
        <v>2103</v>
      </c>
      <c r="O294" s="49">
        <v>2103</v>
      </c>
      <c r="P294" s="46"/>
      <c r="Q294" s="43" t="s">
        <v>646</v>
      </c>
      <c r="R294" s="242" t="str">
        <f>IF(J294&lt;&gt;"",CONCATENATE(H294,I294,J294),CONCATENATE(H294,I294,K294))</f>
        <v>1J119J1797F0T</v>
      </c>
      <c r="S294" s="200" t="str">
        <f>IF(N294="-","KEIN LIEFERUMFANG",IF(AND(N294&lt;=S$3,O294=""),"AKTUELL",IF(O294=N294,"KEIN SERIENEINSATZ",IF(N294&gt;S$3,"NOCH NICHT AKTUELL",IF(AND(N294&lt;S$3,O294&lt;S$3),"NICHT AKTUELL",IF(N294&lt;=S$3,"AKTUELL"))))))</f>
        <v>KEIN SERIENEINSATZ</v>
      </c>
      <c r="T294" s="46"/>
      <c r="U294" s="43" t="s">
        <v>646</v>
      </c>
      <c r="V294" s="46"/>
      <c r="W294" s="201">
        <v>0.15479999999999999</v>
      </c>
      <c r="X294" s="46"/>
      <c r="Y294" s="54" t="s">
        <v>54</v>
      </c>
      <c r="Z294" s="54" t="s">
        <v>54</v>
      </c>
      <c r="AA294" s="54" t="s">
        <v>54</v>
      </c>
      <c r="AB294" s="46"/>
      <c r="AC294" s="55"/>
      <c r="AD294" s="46"/>
      <c r="AE294" s="46"/>
      <c r="AF294" s="243"/>
      <c r="AG294" s="46" t="s">
        <v>648</v>
      </c>
      <c r="AH294" s="46"/>
      <c r="AI294" s="46"/>
      <c r="AJ294" s="46"/>
      <c r="AK294" s="56" t="s">
        <v>744</v>
      </c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 t="s">
        <v>650</v>
      </c>
      <c r="AW294" s="46"/>
      <c r="AX294" s="46"/>
      <c r="AY294" s="46"/>
      <c r="AZ294" s="46"/>
      <c r="BC294" s="56" t="s">
        <v>742</v>
      </c>
    </row>
    <row r="295" spans="1:55" s="57" customFormat="1">
      <c r="A295" s="42" t="s">
        <v>51</v>
      </c>
      <c r="B295" s="43" t="s">
        <v>643</v>
      </c>
      <c r="C295" s="44" t="s">
        <v>53</v>
      </c>
      <c r="D295" s="45" t="s">
        <v>54</v>
      </c>
      <c r="E295" s="46" t="s">
        <v>644</v>
      </c>
      <c r="F295" s="47" t="str">
        <f t="shared" si="194"/>
        <v>9J1_970_797</v>
      </c>
      <c r="G295" s="47" t="str">
        <f t="shared" si="181"/>
        <v>G</v>
      </c>
      <c r="H295" s="47" t="str">
        <f t="shared" si="196"/>
        <v>1J119J1797</v>
      </c>
      <c r="I295" s="47" t="str">
        <f t="shared" si="195"/>
        <v>G0</v>
      </c>
      <c r="J295" s="45" t="s">
        <v>114</v>
      </c>
      <c r="K295" s="46"/>
      <c r="L295" s="48" t="s">
        <v>653</v>
      </c>
      <c r="M295" s="45">
        <v>7020</v>
      </c>
      <c r="N295" s="199">
        <v>2013</v>
      </c>
      <c r="O295" s="49">
        <v>2035</v>
      </c>
      <c r="P295" s="46"/>
      <c r="Q295" s="43" t="s">
        <v>654</v>
      </c>
      <c r="R295" s="50" t="str">
        <f t="shared" si="197"/>
        <v>1J119J1797G0P</v>
      </c>
      <c r="S295" s="200" t="str">
        <f t="shared" si="198"/>
        <v>NICHT AKTUELL</v>
      </c>
      <c r="T295" s="46"/>
      <c r="U295" s="43" t="s">
        <v>654</v>
      </c>
      <c r="V295" s="46"/>
      <c r="W295" s="201">
        <v>0.19040000000000001</v>
      </c>
      <c r="X295" s="46"/>
      <c r="Y295" s="54" t="s">
        <v>54</v>
      </c>
      <c r="Z295" s="54" t="s">
        <v>54</v>
      </c>
      <c r="AA295" s="54" t="s">
        <v>54</v>
      </c>
      <c r="AB295" s="46"/>
      <c r="AC295" s="55"/>
      <c r="AD295" s="46"/>
      <c r="AE295" s="46"/>
      <c r="AF295" s="55" t="s">
        <v>647</v>
      </c>
      <c r="AG295" s="46" t="s">
        <v>648</v>
      </c>
      <c r="AH295" s="46"/>
      <c r="AI295" s="46"/>
      <c r="AJ295" s="46"/>
      <c r="AK295" s="46" t="s">
        <v>649</v>
      </c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 t="s">
        <v>650</v>
      </c>
      <c r="AW295" s="46"/>
      <c r="AX295" s="46"/>
      <c r="AY295" s="46"/>
      <c r="AZ295" s="46"/>
    </row>
    <row r="296" spans="1:55" s="57" customFormat="1">
      <c r="A296" s="42" t="s">
        <v>51</v>
      </c>
      <c r="B296" s="43" t="s">
        <v>643</v>
      </c>
      <c r="C296" s="44" t="s">
        <v>53</v>
      </c>
      <c r="D296" s="45" t="s">
        <v>54</v>
      </c>
      <c r="E296" s="46" t="s">
        <v>644</v>
      </c>
      <c r="F296" s="47" t="str">
        <f t="shared" si="194"/>
        <v>9J1_970_797</v>
      </c>
      <c r="G296" s="47" t="str">
        <f t="shared" si="181"/>
        <v>G</v>
      </c>
      <c r="H296" s="47" t="str">
        <f t="shared" si="196"/>
        <v>1J119J1797</v>
      </c>
      <c r="I296" s="47" t="str">
        <f t="shared" si="195"/>
        <v>G0</v>
      </c>
      <c r="J296" s="45" t="s">
        <v>213</v>
      </c>
      <c r="K296" s="46"/>
      <c r="L296" s="48" t="s">
        <v>653</v>
      </c>
      <c r="M296" s="45">
        <v>7020</v>
      </c>
      <c r="N296" s="199">
        <v>2036</v>
      </c>
      <c r="O296" s="49">
        <v>2039</v>
      </c>
      <c r="P296" s="46"/>
      <c r="Q296" s="43" t="s">
        <v>654</v>
      </c>
      <c r="R296" s="50" t="str">
        <f t="shared" si="197"/>
        <v>1J119J1797G0R</v>
      </c>
      <c r="S296" s="200" t="str">
        <f t="shared" si="198"/>
        <v>NICHT AKTUELL</v>
      </c>
      <c r="T296" s="46"/>
      <c r="U296" s="43" t="s">
        <v>654</v>
      </c>
      <c r="V296" s="46"/>
      <c r="W296" s="201">
        <v>0.19040000000000001</v>
      </c>
      <c r="X296" s="46"/>
      <c r="Y296" s="54" t="s">
        <v>54</v>
      </c>
      <c r="Z296" s="54" t="s">
        <v>54</v>
      </c>
      <c r="AA296" s="54" t="s">
        <v>54</v>
      </c>
      <c r="AB296" s="46"/>
      <c r="AC296" s="55"/>
      <c r="AD296" s="46"/>
      <c r="AE296" s="46"/>
      <c r="AF296" s="55" t="s">
        <v>647</v>
      </c>
      <c r="AG296" s="46" t="s">
        <v>648</v>
      </c>
      <c r="AH296" s="46"/>
      <c r="AI296" s="46"/>
      <c r="AJ296" s="46"/>
      <c r="AK296" s="46" t="s">
        <v>651</v>
      </c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 t="s">
        <v>650</v>
      </c>
      <c r="AW296" s="46"/>
      <c r="AX296" s="46"/>
      <c r="AY296" s="46"/>
      <c r="AZ296" s="46"/>
    </row>
    <row r="297" spans="1:55" s="75" customFormat="1">
      <c r="A297" s="59" t="s">
        <v>51</v>
      </c>
      <c r="B297" s="60" t="s">
        <v>643</v>
      </c>
      <c r="C297" s="61" t="s">
        <v>53</v>
      </c>
      <c r="D297" s="62" t="s">
        <v>54</v>
      </c>
      <c r="E297" s="63" t="s">
        <v>644</v>
      </c>
      <c r="F297" s="64" t="str">
        <f t="shared" si="194"/>
        <v>9J1_970_797</v>
      </c>
      <c r="G297" s="64" t="str">
        <f t="shared" si="181"/>
        <v>G</v>
      </c>
      <c r="H297" s="64" t="str">
        <f t="shared" si="196"/>
        <v>1J119J1797</v>
      </c>
      <c r="I297" s="64" t="str">
        <f t="shared" si="195"/>
        <v>G0</v>
      </c>
      <c r="J297" s="65" t="s">
        <v>479</v>
      </c>
      <c r="K297" s="63"/>
      <c r="L297" s="92" t="s">
        <v>762</v>
      </c>
      <c r="M297" s="62">
        <v>7020.7040999999999</v>
      </c>
      <c r="N297" s="203">
        <v>2040</v>
      </c>
      <c r="O297" s="67">
        <v>2102</v>
      </c>
      <c r="P297" s="63"/>
      <c r="Q297" s="60" t="s">
        <v>654</v>
      </c>
      <c r="R297" s="68" t="str">
        <f t="shared" si="197"/>
        <v>1J119J1797G0S</v>
      </c>
      <c r="S297" s="204" t="str">
        <f t="shared" si="198"/>
        <v>AKTUELL</v>
      </c>
      <c r="T297" s="63"/>
      <c r="U297" s="60" t="s">
        <v>654</v>
      </c>
      <c r="V297" s="63"/>
      <c r="W297" s="205">
        <v>0.19040000000000001</v>
      </c>
      <c r="X297" s="63"/>
      <c r="Y297" s="72" t="s">
        <v>54</v>
      </c>
      <c r="Z297" s="72" t="s">
        <v>54</v>
      </c>
      <c r="AA297" s="72" t="s">
        <v>54</v>
      </c>
      <c r="AB297" s="63"/>
      <c r="AC297" s="73"/>
      <c r="AD297" s="63"/>
      <c r="AE297" s="63"/>
      <c r="AF297" s="73" t="s">
        <v>647</v>
      </c>
      <c r="AG297" s="63" t="s">
        <v>648</v>
      </c>
      <c r="AH297" s="63"/>
      <c r="AI297" s="63"/>
      <c r="AJ297" s="63"/>
      <c r="AK297" s="74" t="s">
        <v>652</v>
      </c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 t="s">
        <v>650</v>
      </c>
      <c r="AW297" s="63"/>
      <c r="AX297" s="63"/>
      <c r="AY297" s="63"/>
      <c r="AZ297" s="63"/>
    </row>
    <row r="298" spans="1:55" s="75" customFormat="1" ht="15" customHeight="1">
      <c r="A298" s="59" t="s">
        <v>51</v>
      </c>
      <c r="B298" s="60" t="s">
        <v>643</v>
      </c>
      <c r="C298" s="61" t="s">
        <v>53</v>
      </c>
      <c r="D298" s="62" t="s">
        <v>54</v>
      </c>
      <c r="E298" s="74" t="s">
        <v>741</v>
      </c>
      <c r="F298" s="64" t="str">
        <f>LEFT(Q298,11)</f>
        <v>9J1_970_797</v>
      </c>
      <c r="G298" s="64" t="str">
        <f>IF(LEN(Q298)=11,0,MID(Q298,13,2))</f>
        <v>G</v>
      </c>
      <c r="H298" s="64" t="str">
        <f>CONCATENATE(IF(MID(Q298,5,3)="970","1J11"),LEFT(U298,3),RIGHT(F298,3))</f>
        <v>1J119J1797</v>
      </c>
      <c r="I298" s="64" t="str">
        <f>IF(G298=0,"00",IF(LEN(G298)=1,CONCATENATE(G298,0),G298))</f>
        <v>G0</v>
      </c>
      <c r="J298" s="65" t="s">
        <v>487</v>
      </c>
      <c r="K298" s="63"/>
      <c r="L298" s="92" t="s">
        <v>762</v>
      </c>
      <c r="M298" s="62" t="s">
        <v>743</v>
      </c>
      <c r="N298" s="203">
        <v>2103</v>
      </c>
      <c r="O298" s="67"/>
      <c r="P298" s="63"/>
      <c r="Q298" s="60" t="s">
        <v>654</v>
      </c>
      <c r="R298" s="237" t="str">
        <f>IF(J298&lt;&gt;"",CONCATENATE(H298,I298,J298),CONCATENATE(H298,I298,K298))</f>
        <v>1J119J1797G0T</v>
      </c>
      <c r="S298" s="204" t="str">
        <f>IF(N298="-","KEIN LIEFERUMFANG",IF(AND(N298&lt;=S$3,O298=""),"AKTUELL",IF(O298=N298,"KEIN SERIENEINSATZ",IF(N298&gt;S$3,"NOCH NICHT AKTUELL",IF(AND(N298&lt;S$3,O298&lt;S$3),"NICHT AKTUELL",IF(N298&lt;=S$3,"AKTUELL"))))))</f>
        <v>NOCH NICHT AKTUELL</v>
      </c>
      <c r="T298" s="63"/>
      <c r="U298" s="60" t="s">
        <v>654</v>
      </c>
      <c r="V298" s="63"/>
      <c r="W298" s="205">
        <v>0.19040000000000001</v>
      </c>
      <c r="X298" s="63"/>
      <c r="Y298" s="72" t="s">
        <v>54</v>
      </c>
      <c r="Z298" s="72" t="s">
        <v>54</v>
      </c>
      <c r="AA298" s="72" t="s">
        <v>54</v>
      </c>
      <c r="AB298" s="63"/>
      <c r="AC298" s="73"/>
      <c r="AD298" s="63"/>
      <c r="AE298" s="63"/>
      <c r="AF298" s="207"/>
      <c r="AG298" s="63" t="s">
        <v>648</v>
      </c>
      <c r="AH298" s="63"/>
      <c r="AI298" s="63"/>
      <c r="AJ298" s="63"/>
      <c r="AK298" s="74" t="s">
        <v>744</v>
      </c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 t="s">
        <v>650</v>
      </c>
      <c r="AW298" s="63"/>
      <c r="AX298" s="63"/>
      <c r="AY298" s="63"/>
      <c r="AZ298" s="63"/>
      <c r="BC298" s="74" t="s">
        <v>742</v>
      </c>
    </row>
    <row r="299" spans="1:55" s="57" customFormat="1">
      <c r="A299" s="42" t="s">
        <v>51</v>
      </c>
      <c r="B299" s="43" t="s">
        <v>643</v>
      </c>
      <c r="C299" s="44" t="s">
        <v>53</v>
      </c>
      <c r="D299" s="45" t="s">
        <v>54</v>
      </c>
      <c r="E299" s="46" t="s">
        <v>644</v>
      </c>
      <c r="F299" s="47" t="str">
        <f t="shared" si="194"/>
        <v>9J1_970_797</v>
      </c>
      <c r="G299" s="47" t="str">
        <f t="shared" si="181"/>
        <v>H</v>
      </c>
      <c r="H299" s="47" t="str">
        <f t="shared" si="196"/>
        <v>1J119J1797</v>
      </c>
      <c r="I299" s="47" t="str">
        <f t="shared" si="195"/>
        <v>H0</v>
      </c>
      <c r="J299" s="45" t="s">
        <v>114</v>
      </c>
      <c r="K299" s="46"/>
      <c r="L299" s="48" t="s">
        <v>655</v>
      </c>
      <c r="M299" s="45">
        <v>7020</v>
      </c>
      <c r="N299" s="199">
        <v>2013</v>
      </c>
      <c r="O299" s="49">
        <v>2035</v>
      </c>
      <c r="P299" s="46"/>
      <c r="Q299" s="43" t="s">
        <v>656</v>
      </c>
      <c r="R299" s="50" t="str">
        <f t="shared" si="197"/>
        <v>1J119J1797H0P</v>
      </c>
      <c r="S299" s="200" t="str">
        <f t="shared" si="198"/>
        <v>NICHT AKTUELL</v>
      </c>
      <c r="T299" s="46"/>
      <c r="U299" s="43" t="s">
        <v>656</v>
      </c>
      <c r="V299" s="46"/>
      <c r="W299" s="201">
        <v>0.15479999999999999</v>
      </c>
      <c r="X299" s="46"/>
      <c r="Y299" s="54" t="s">
        <v>54</v>
      </c>
      <c r="Z299" s="54" t="s">
        <v>54</v>
      </c>
      <c r="AA299" s="54" t="s">
        <v>54</v>
      </c>
      <c r="AB299" s="46"/>
      <c r="AC299" s="55"/>
      <c r="AD299" s="46"/>
      <c r="AE299" s="46"/>
      <c r="AF299" s="55" t="s">
        <v>647</v>
      </c>
      <c r="AG299" s="46" t="s">
        <v>648</v>
      </c>
      <c r="AH299" s="46"/>
      <c r="AI299" s="46"/>
      <c r="AJ299" s="46"/>
      <c r="AK299" s="46" t="s">
        <v>657</v>
      </c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 t="s">
        <v>650</v>
      </c>
      <c r="AW299" s="46"/>
      <c r="AX299" s="46"/>
      <c r="AY299" s="46"/>
      <c r="AZ299" s="46"/>
    </row>
    <row r="300" spans="1:55" s="57" customFormat="1">
      <c r="A300" s="42" t="s">
        <v>51</v>
      </c>
      <c r="B300" s="43" t="s">
        <v>643</v>
      </c>
      <c r="C300" s="44" t="s">
        <v>53</v>
      </c>
      <c r="D300" s="45" t="s">
        <v>54</v>
      </c>
      <c r="E300" s="46" t="s">
        <v>644</v>
      </c>
      <c r="F300" s="47" t="str">
        <f t="shared" si="194"/>
        <v>9J1_970_797</v>
      </c>
      <c r="G300" s="47" t="str">
        <f t="shared" si="181"/>
        <v>H</v>
      </c>
      <c r="H300" s="47" t="str">
        <f t="shared" si="196"/>
        <v>1J119J1797</v>
      </c>
      <c r="I300" s="47" t="str">
        <f t="shared" si="195"/>
        <v>H0</v>
      </c>
      <c r="J300" s="45" t="s">
        <v>213</v>
      </c>
      <c r="K300" s="46"/>
      <c r="L300" s="48" t="s">
        <v>655</v>
      </c>
      <c r="M300" s="45">
        <v>7020</v>
      </c>
      <c r="N300" s="199">
        <v>2036</v>
      </c>
      <c r="O300" s="49">
        <v>2039</v>
      </c>
      <c r="P300" s="46"/>
      <c r="Q300" s="43" t="s">
        <v>656</v>
      </c>
      <c r="R300" s="50" t="str">
        <f t="shared" si="197"/>
        <v>1J119J1797H0R</v>
      </c>
      <c r="S300" s="200" t="str">
        <f t="shared" si="198"/>
        <v>NICHT AKTUELL</v>
      </c>
      <c r="T300" s="46"/>
      <c r="U300" s="43" t="s">
        <v>656</v>
      </c>
      <c r="V300" s="46"/>
      <c r="W300" s="201">
        <v>0.15479999999999999</v>
      </c>
      <c r="X300" s="46"/>
      <c r="Y300" s="54" t="s">
        <v>54</v>
      </c>
      <c r="Z300" s="54" t="s">
        <v>54</v>
      </c>
      <c r="AA300" s="54" t="s">
        <v>54</v>
      </c>
      <c r="AB300" s="46"/>
      <c r="AC300" s="55"/>
      <c r="AD300" s="46"/>
      <c r="AE300" s="46"/>
      <c r="AF300" s="55" t="s">
        <v>647</v>
      </c>
      <c r="AG300" s="46" t="s">
        <v>648</v>
      </c>
      <c r="AH300" s="46"/>
      <c r="AI300" s="46"/>
      <c r="AJ300" s="46"/>
      <c r="AK300" s="46" t="s">
        <v>658</v>
      </c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 t="s">
        <v>650</v>
      </c>
      <c r="AW300" s="46"/>
      <c r="AX300" s="46"/>
      <c r="AY300" s="46"/>
      <c r="AZ300" s="46"/>
    </row>
    <row r="301" spans="1:55" s="75" customFormat="1">
      <c r="A301" s="59" t="s">
        <v>51</v>
      </c>
      <c r="B301" s="60" t="s">
        <v>643</v>
      </c>
      <c r="C301" s="61" t="s">
        <v>53</v>
      </c>
      <c r="D301" s="62" t="s">
        <v>54</v>
      </c>
      <c r="E301" s="63" t="s">
        <v>644</v>
      </c>
      <c r="F301" s="64" t="str">
        <f t="shared" si="194"/>
        <v>9J1_970_797</v>
      </c>
      <c r="G301" s="64" t="str">
        <f t="shared" si="181"/>
        <v>H</v>
      </c>
      <c r="H301" s="64" t="str">
        <f t="shared" si="196"/>
        <v>1J119J1797</v>
      </c>
      <c r="I301" s="64" t="str">
        <f t="shared" si="195"/>
        <v>H0</v>
      </c>
      <c r="J301" s="65" t="s">
        <v>479</v>
      </c>
      <c r="K301" s="63"/>
      <c r="L301" s="66" t="s">
        <v>655</v>
      </c>
      <c r="M301" s="62">
        <v>7020.7040999999999</v>
      </c>
      <c r="N301" s="203">
        <v>2040</v>
      </c>
      <c r="O301" s="67">
        <v>2102</v>
      </c>
      <c r="P301" s="63"/>
      <c r="Q301" s="60" t="s">
        <v>656</v>
      </c>
      <c r="R301" s="68" t="str">
        <f t="shared" si="197"/>
        <v>1J119J1797H0S</v>
      </c>
      <c r="S301" s="204" t="str">
        <f t="shared" si="198"/>
        <v>AKTUELL</v>
      </c>
      <c r="T301" s="63"/>
      <c r="U301" s="60" t="s">
        <v>656</v>
      </c>
      <c r="V301" s="63"/>
      <c r="W301" s="205">
        <v>0.15479999999999999</v>
      </c>
      <c r="X301" s="63"/>
      <c r="Y301" s="72" t="s">
        <v>54</v>
      </c>
      <c r="Z301" s="72" t="s">
        <v>54</v>
      </c>
      <c r="AA301" s="72" t="s">
        <v>54</v>
      </c>
      <c r="AB301" s="63"/>
      <c r="AC301" s="73"/>
      <c r="AD301" s="63"/>
      <c r="AE301" s="63"/>
      <c r="AF301" s="73" t="s">
        <v>647</v>
      </c>
      <c r="AG301" s="63" t="s">
        <v>648</v>
      </c>
      <c r="AH301" s="63"/>
      <c r="AI301" s="63"/>
      <c r="AJ301" s="63"/>
      <c r="AK301" s="74" t="s">
        <v>659</v>
      </c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 t="s">
        <v>650</v>
      </c>
      <c r="AW301" s="63"/>
      <c r="AX301" s="63"/>
      <c r="AY301" s="63"/>
      <c r="AZ301" s="63"/>
    </row>
    <row r="302" spans="1:55" s="75" customFormat="1" ht="15" customHeight="1">
      <c r="A302" s="59" t="s">
        <v>51</v>
      </c>
      <c r="B302" s="60" t="s">
        <v>643</v>
      </c>
      <c r="C302" s="61" t="s">
        <v>53</v>
      </c>
      <c r="D302" s="62" t="s">
        <v>54</v>
      </c>
      <c r="E302" s="74" t="s">
        <v>741</v>
      </c>
      <c r="F302" s="64" t="str">
        <f>LEFT(Q302,11)</f>
        <v>9J1_970_797</v>
      </c>
      <c r="G302" s="64" t="str">
        <f>IF(LEN(Q302)=11,0,MID(Q302,13,2))</f>
        <v>H</v>
      </c>
      <c r="H302" s="64" t="str">
        <f>CONCATENATE(IF(MID(Q302,5,3)="970","1J11"),LEFT(U302,3),RIGHT(F302,3))</f>
        <v>1J119J1797</v>
      </c>
      <c r="I302" s="64" t="str">
        <f>IF(G302=0,"00",IF(LEN(G302)=1,CONCATENATE(G302,0),G302))</f>
        <v>H0</v>
      </c>
      <c r="J302" s="65" t="s">
        <v>487</v>
      </c>
      <c r="K302" s="63"/>
      <c r="L302" s="66" t="s">
        <v>655</v>
      </c>
      <c r="M302" s="62" t="s">
        <v>743</v>
      </c>
      <c r="N302" s="203">
        <v>2103</v>
      </c>
      <c r="O302" s="67"/>
      <c r="P302" s="63"/>
      <c r="Q302" s="60" t="s">
        <v>656</v>
      </c>
      <c r="R302" s="237" t="str">
        <f>IF(J302&lt;&gt;"",CONCATENATE(H302,I302,J302),CONCATENATE(H302,I302,K302))</f>
        <v>1J119J1797H0T</v>
      </c>
      <c r="S302" s="204" t="str">
        <f>IF(N302="-","KEIN LIEFERUMFANG",IF(AND(N302&lt;=S$3,O302=""),"AKTUELL",IF(O302=N302,"KEIN SERIENEINSATZ",IF(N302&gt;S$3,"NOCH NICHT AKTUELL",IF(AND(N302&lt;S$3,O302&lt;S$3),"NICHT AKTUELL",IF(N302&lt;=S$3,"AKTUELL"))))))</f>
        <v>NOCH NICHT AKTUELL</v>
      </c>
      <c r="T302" s="63"/>
      <c r="U302" s="60" t="s">
        <v>656</v>
      </c>
      <c r="V302" s="63"/>
      <c r="W302" s="205">
        <v>0.15479999999999999</v>
      </c>
      <c r="X302" s="63"/>
      <c r="Y302" s="72" t="s">
        <v>54</v>
      </c>
      <c r="Z302" s="72" t="s">
        <v>54</v>
      </c>
      <c r="AA302" s="72" t="s">
        <v>54</v>
      </c>
      <c r="AB302" s="63"/>
      <c r="AC302" s="73"/>
      <c r="AD302" s="63"/>
      <c r="AE302" s="63"/>
      <c r="AF302" s="207"/>
      <c r="AG302" s="63" t="s">
        <v>648</v>
      </c>
      <c r="AH302" s="63"/>
      <c r="AI302" s="63"/>
      <c r="AJ302" s="63"/>
      <c r="AK302" s="74" t="s">
        <v>745</v>
      </c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 t="s">
        <v>650</v>
      </c>
      <c r="AW302" s="63"/>
      <c r="AX302" s="63"/>
      <c r="AY302" s="63"/>
      <c r="AZ302" s="63"/>
      <c r="BC302" s="74" t="s">
        <v>742</v>
      </c>
    </row>
    <row r="303" spans="1:55" s="57" customFormat="1">
      <c r="A303" s="42" t="s">
        <v>51</v>
      </c>
      <c r="B303" s="43" t="s">
        <v>643</v>
      </c>
      <c r="C303" s="44" t="s">
        <v>53</v>
      </c>
      <c r="D303" s="45" t="s">
        <v>54</v>
      </c>
      <c r="E303" s="46" t="s">
        <v>644</v>
      </c>
      <c r="F303" s="47" t="str">
        <f t="shared" si="194"/>
        <v>9J1_970_797</v>
      </c>
      <c r="G303" s="47" t="str">
        <f t="shared" si="181"/>
        <v>J</v>
      </c>
      <c r="H303" s="47" t="str">
        <f t="shared" si="196"/>
        <v>1J119J1797</v>
      </c>
      <c r="I303" s="47" t="str">
        <f t="shared" si="195"/>
        <v>J0</v>
      </c>
      <c r="J303" s="45" t="s">
        <v>158</v>
      </c>
      <c r="K303" s="46"/>
      <c r="L303" s="48" t="s">
        <v>660</v>
      </c>
      <c r="M303" s="45">
        <v>7020</v>
      </c>
      <c r="N303" s="199">
        <v>2013</v>
      </c>
      <c r="O303" s="49">
        <v>2035</v>
      </c>
      <c r="P303" s="46"/>
      <c r="Q303" s="43" t="s">
        <v>661</v>
      </c>
      <c r="R303" s="50" t="str">
        <f t="shared" si="197"/>
        <v>1J119J1797J0N</v>
      </c>
      <c r="S303" s="200" t="str">
        <f t="shared" si="198"/>
        <v>NICHT AKTUELL</v>
      </c>
      <c r="T303" s="46"/>
      <c r="U303" s="43" t="s">
        <v>661</v>
      </c>
      <c r="V303" s="46"/>
      <c r="W303" s="201">
        <v>0.12384000000000001</v>
      </c>
      <c r="X303" s="46"/>
      <c r="Y303" s="54" t="s">
        <v>54</v>
      </c>
      <c r="Z303" s="54" t="s">
        <v>54</v>
      </c>
      <c r="AA303" s="54" t="s">
        <v>54</v>
      </c>
      <c r="AB303" s="46"/>
      <c r="AC303" s="55"/>
      <c r="AD303" s="46"/>
      <c r="AE303" s="46"/>
      <c r="AF303" s="55" t="s">
        <v>662</v>
      </c>
      <c r="AG303" s="46" t="s">
        <v>648</v>
      </c>
      <c r="AH303" s="46"/>
      <c r="AI303" s="46"/>
      <c r="AJ303" s="46"/>
      <c r="AK303" s="46" t="s">
        <v>663</v>
      </c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 t="s">
        <v>650</v>
      </c>
      <c r="AW303" s="46"/>
      <c r="AX303" s="46"/>
      <c r="AY303" s="46"/>
      <c r="AZ303" s="46"/>
    </row>
    <row r="304" spans="1:55" s="75" customFormat="1">
      <c r="A304" s="59" t="s">
        <v>51</v>
      </c>
      <c r="B304" s="60" t="s">
        <v>643</v>
      </c>
      <c r="C304" s="61" t="s">
        <v>53</v>
      </c>
      <c r="D304" s="62" t="s">
        <v>54</v>
      </c>
      <c r="E304" s="63" t="s">
        <v>644</v>
      </c>
      <c r="F304" s="64" t="str">
        <f t="shared" si="194"/>
        <v>9J1_970_797</v>
      </c>
      <c r="G304" s="64" t="str">
        <f t="shared" si="181"/>
        <v>J</v>
      </c>
      <c r="H304" s="64" t="str">
        <f t="shared" si="196"/>
        <v>1J119J1797</v>
      </c>
      <c r="I304" s="64" t="str">
        <f t="shared" si="195"/>
        <v>J0</v>
      </c>
      <c r="J304" s="65" t="s">
        <v>114</v>
      </c>
      <c r="K304" s="63"/>
      <c r="L304" s="66" t="s">
        <v>660</v>
      </c>
      <c r="M304" s="62">
        <v>7020</v>
      </c>
      <c r="N304" s="203">
        <v>2036</v>
      </c>
      <c r="O304" s="67">
        <v>2102</v>
      </c>
      <c r="P304" s="63"/>
      <c r="Q304" s="60" t="s">
        <v>661</v>
      </c>
      <c r="R304" s="68" t="str">
        <f t="shared" si="197"/>
        <v>1J119J1797J0P</v>
      </c>
      <c r="S304" s="204" t="str">
        <f t="shared" si="198"/>
        <v>AKTUELL</v>
      </c>
      <c r="T304" s="63"/>
      <c r="U304" s="60" t="s">
        <v>661</v>
      </c>
      <c r="V304" s="63"/>
      <c r="W304" s="205">
        <v>0.12384000000000001</v>
      </c>
      <c r="X304" s="63"/>
      <c r="Y304" s="72" t="s">
        <v>54</v>
      </c>
      <c r="Z304" s="72" t="s">
        <v>54</v>
      </c>
      <c r="AA304" s="72" t="s">
        <v>54</v>
      </c>
      <c r="AB304" s="63"/>
      <c r="AC304" s="73"/>
      <c r="AD304" s="63"/>
      <c r="AE304" s="63"/>
      <c r="AF304" s="73" t="s">
        <v>662</v>
      </c>
      <c r="AG304" s="63" t="s">
        <v>648</v>
      </c>
      <c r="AH304" s="63"/>
      <c r="AI304" s="63"/>
      <c r="AJ304" s="63"/>
      <c r="AK304" s="74" t="s">
        <v>664</v>
      </c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 t="s">
        <v>650</v>
      </c>
      <c r="AW304" s="63"/>
      <c r="AX304" s="63"/>
      <c r="AY304" s="63"/>
      <c r="AZ304" s="63"/>
    </row>
    <row r="305" spans="1:55" s="57" customFormat="1" ht="15" customHeight="1">
      <c r="A305" s="42" t="s">
        <v>51</v>
      </c>
      <c r="B305" s="43" t="s">
        <v>643</v>
      </c>
      <c r="C305" s="44" t="s">
        <v>53</v>
      </c>
      <c r="D305" s="45" t="s">
        <v>54</v>
      </c>
      <c r="E305" s="56" t="s">
        <v>741</v>
      </c>
      <c r="F305" s="47" t="str">
        <f>LEFT(Q305,11)</f>
        <v>9J1_970_797</v>
      </c>
      <c r="G305" s="47" t="str">
        <f>IF(LEN(Q305)=11,0,MID(Q305,13,2))</f>
        <v>J</v>
      </c>
      <c r="H305" s="47" t="str">
        <f>CONCATENATE(IF(MID(Q305,5,3)="970","1J11"),LEFT(U305,3),RIGHT(F305,3))</f>
        <v>1J119J1797</v>
      </c>
      <c r="I305" s="47" t="str">
        <f>IF(G305=0,"00",IF(LEN(G305)=1,CONCATENATE(G305,0),G305))</f>
        <v>J0</v>
      </c>
      <c r="J305" s="58" t="s">
        <v>213</v>
      </c>
      <c r="K305" s="46"/>
      <c r="L305" s="48" t="s">
        <v>660</v>
      </c>
      <c r="M305" s="45" t="s">
        <v>765</v>
      </c>
      <c r="N305" s="199">
        <v>2103</v>
      </c>
      <c r="O305" s="49">
        <v>2103</v>
      </c>
      <c r="P305" s="46"/>
      <c r="Q305" s="43" t="s">
        <v>661</v>
      </c>
      <c r="R305" s="242" t="str">
        <f>IF(J305&lt;&gt;"",CONCATENATE(H305,I305,J305),CONCATENATE(H305,I305,K305))</f>
        <v>1J119J1797J0R</v>
      </c>
      <c r="S305" s="200" t="str">
        <f>IF(N305="-","KEIN LIEFERUMFANG",IF(AND(N305&lt;=S$3,O305=""),"AKTUELL",IF(O305=N305,"KEIN SERIENEINSATZ",IF(N305&gt;S$3,"NOCH NICHT AKTUELL",IF(AND(N305&lt;S$3,O305&lt;S$3),"NICHT AKTUELL",IF(N305&lt;=S$3,"AKTUELL"))))))</f>
        <v>KEIN SERIENEINSATZ</v>
      </c>
      <c r="T305" s="46"/>
      <c r="U305" s="43" t="s">
        <v>661</v>
      </c>
      <c r="V305" s="46"/>
      <c r="W305" s="201">
        <v>0.12384000000000001</v>
      </c>
      <c r="X305" s="46"/>
      <c r="Y305" s="54" t="s">
        <v>54</v>
      </c>
      <c r="Z305" s="54" t="s">
        <v>54</v>
      </c>
      <c r="AA305" s="54" t="s">
        <v>54</v>
      </c>
      <c r="AB305" s="46"/>
      <c r="AC305" s="55"/>
      <c r="AD305" s="46"/>
      <c r="AE305" s="46"/>
      <c r="AF305" s="243"/>
      <c r="AG305" s="46" t="s">
        <v>648</v>
      </c>
      <c r="AH305" s="46"/>
      <c r="AI305" s="46"/>
      <c r="AJ305" s="46"/>
      <c r="AK305" s="46" t="s">
        <v>664</v>
      </c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 t="s">
        <v>650</v>
      </c>
      <c r="AW305" s="46"/>
      <c r="AX305" s="46"/>
      <c r="AY305" s="46"/>
      <c r="AZ305" s="46"/>
      <c r="BC305" s="56" t="s">
        <v>746</v>
      </c>
    </row>
    <row r="306" spans="1:55" s="57" customFormat="1">
      <c r="A306" s="42" t="s">
        <v>51</v>
      </c>
      <c r="B306" s="43" t="s">
        <v>643</v>
      </c>
      <c r="C306" s="44" t="s">
        <v>53</v>
      </c>
      <c r="D306" s="45" t="s">
        <v>54</v>
      </c>
      <c r="E306" s="46" t="s">
        <v>644</v>
      </c>
      <c r="F306" s="47" t="str">
        <f t="shared" si="194"/>
        <v>9J1_970_797</v>
      </c>
      <c r="G306" s="47" t="str">
        <f t="shared" si="181"/>
        <v>K</v>
      </c>
      <c r="H306" s="47" t="str">
        <f t="shared" si="196"/>
        <v>1J119J1797</v>
      </c>
      <c r="I306" s="47" t="str">
        <f t="shared" si="195"/>
        <v>K0</v>
      </c>
      <c r="J306" s="45" t="s">
        <v>158</v>
      </c>
      <c r="K306" s="46"/>
      <c r="L306" s="48" t="s">
        <v>665</v>
      </c>
      <c r="M306" s="45">
        <v>7020</v>
      </c>
      <c r="N306" s="199">
        <v>2013</v>
      </c>
      <c r="O306" s="49">
        <v>2035</v>
      </c>
      <c r="P306" s="46"/>
      <c r="Q306" s="43" t="s">
        <v>666</v>
      </c>
      <c r="R306" s="50" t="str">
        <f t="shared" si="197"/>
        <v>1J119J1797K0N</v>
      </c>
      <c r="S306" s="200" t="str">
        <f t="shared" si="198"/>
        <v>NICHT AKTUELL</v>
      </c>
      <c r="T306" s="46"/>
      <c r="U306" s="43" t="s">
        <v>666</v>
      </c>
      <c r="V306" s="46"/>
      <c r="W306" s="201">
        <v>0.15232000000000001</v>
      </c>
      <c r="X306" s="46"/>
      <c r="Y306" s="54" t="s">
        <v>54</v>
      </c>
      <c r="Z306" s="54" t="s">
        <v>54</v>
      </c>
      <c r="AA306" s="54" t="s">
        <v>54</v>
      </c>
      <c r="AB306" s="46"/>
      <c r="AC306" s="55"/>
      <c r="AD306" s="46"/>
      <c r="AE306" s="46"/>
      <c r="AF306" s="55" t="s">
        <v>662</v>
      </c>
      <c r="AG306" s="46" t="s">
        <v>648</v>
      </c>
      <c r="AH306" s="46"/>
      <c r="AI306" s="46"/>
      <c r="AJ306" s="46"/>
      <c r="AK306" s="46" t="s">
        <v>667</v>
      </c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 t="s">
        <v>650</v>
      </c>
      <c r="AW306" s="46"/>
      <c r="AX306" s="46"/>
      <c r="AY306" s="46"/>
      <c r="AZ306" s="46"/>
    </row>
    <row r="307" spans="1:55" s="75" customFormat="1">
      <c r="A307" s="59" t="s">
        <v>51</v>
      </c>
      <c r="B307" s="60" t="s">
        <v>643</v>
      </c>
      <c r="C307" s="61" t="s">
        <v>53</v>
      </c>
      <c r="D307" s="62" t="s">
        <v>54</v>
      </c>
      <c r="E307" s="63" t="s">
        <v>644</v>
      </c>
      <c r="F307" s="64" t="str">
        <f t="shared" si="194"/>
        <v>9J1_970_797</v>
      </c>
      <c r="G307" s="64" t="str">
        <f t="shared" si="181"/>
        <v>K</v>
      </c>
      <c r="H307" s="64" t="str">
        <f t="shared" si="196"/>
        <v>1J119J1797</v>
      </c>
      <c r="I307" s="64" t="str">
        <f t="shared" si="195"/>
        <v>K0</v>
      </c>
      <c r="J307" s="65" t="s">
        <v>114</v>
      </c>
      <c r="K307" s="63"/>
      <c r="L307" s="92" t="s">
        <v>763</v>
      </c>
      <c r="M307" s="62">
        <v>7020</v>
      </c>
      <c r="N307" s="203">
        <v>2036</v>
      </c>
      <c r="O307" s="67">
        <v>2102</v>
      </c>
      <c r="P307" s="63"/>
      <c r="Q307" s="60" t="s">
        <v>666</v>
      </c>
      <c r="R307" s="68" t="str">
        <f t="shared" si="197"/>
        <v>1J119J1797K0P</v>
      </c>
      <c r="S307" s="204" t="str">
        <f t="shared" si="198"/>
        <v>AKTUELL</v>
      </c>
      <c r="T307" s="63"/>
      <c r="U307" s="60" t="s">
        <v>666</v>
      </c>
      <c r="V307" s="63"/>
      <c r="W307" s="205">
        <v>0.15232000000000001</v>
      </c>
      <c r="X307" s="63"/>
      <c r="Y307" s="72" t="s">
        <v>54</v>
      </c>
      <c r="Z307" s="72" t="s">
        <v>54</v>
      </c>
      <c r="AA307" s="72" t="s">
        <v>54</v>
      </c>
      <c r="AB307" s="63"/>
      <c r="AC307" s="73"/>
      <c r="AD307" s="63"/>
      <c r="AE307" s="63"/>
      <c r="AF307" s="73" t="s">
        <v>662</v>
      </c>
      <c r="AG307" s="63" t="s">
        <v>648</v>
      </c>
      <c r="AH307" s="63"/>
      <c r="AI307" s="63"/>
      <c r="AJ307" s="63"/>
      <c r="AK307" s="74" t="s">
        <v>668</v>
      </c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 t="s">
        <v>650</v>
      </c>
      <c r="AW307" s="63"/>
      <c r="AX307" s="63"/>
      <c r="AY307" s="63"/>
      <c r="AZ307" s="63"/>
    </row>
    <row r="308" spans="1:55" s="75" customFormat="1" ht="15" customHeight="1">
      <c r="A308" s="59" t="s">
        <v>51</v>
      </c>
      <c r="B308" s="60" t="s">
        <v>643</v>
      </c>
      <c r="C308" s="61" t="s">
        <v>53</v>
      </c>
      <c r="D308" s="62" t="s">
        <v>54</v>
      </c>
      <c r="E308" s="74" t="s">
        <v>741</v>
      </c>
      <c r="F308" s="64" t="str">
        <f>LEFT(Q308,11)</f>
        <v>9J1_970_797</v>
      </c>
      <c r="G308" s="64" t="str">
        <f>IF(LEN(Q308)=11,0,MID(Q308,13,2))</f>
        <v>K</v>
      </c>
      <c r="H308" s="64" t="str">
        <f>CONCATENATE(IF(MID(Q308,5,3)="970","1J11"),LEFT(U308,3),RIGHT(F308,3))</f>
        <v>1J119J1797</v>
      </c>
      <c r="I308" s="64" t="str">
        <f>IF(G308=0,"00",IF(LEN(G308)=1,CONCATENATE(G308,0),G308))</f>
        <v>K0</v>
      </c>
      <c r="J308" s="65" t="s">
        <v>213</v>
      </c>
      <c r="K308" s="63"/>
      <c r="L308" s="92" t="s">
        <v>763</v>
      </c>
      <c r="M308" s="62" t="s">
        <v>731</v>
      </c>
      <c r="N308" s="203">
        <v>2103</v>
      </c>
      <c r="O308" s="67"/>
      <c r="P308" s="63"/>
      <c r="Q308" s="60" t="s">
        <v>666</v>
      </c>
      <c r="R308" s="237" t="str">
        <f>IF(J308&lt;&gt;"",CONCATENATE(H308,I308,J308),CONCATENATE(H308,I308,K308))</f>
        <v>1J119J1797K0R</v>
      </c>
      <c r="S308" s="204" t="str">
        <f>IF(N308="-","KEIN LIEFERUMFANG",IF(AND(N308&lt;=S$3,O308=""),"AKTUELL",IF(O308=N308,"KEIN SERIENEINSATZ",IF(N308&gt;S$3,"NOCH NICHT AKTUELL",IF(AND(N308&lt;S$3,O308&lt;S$3),"NICHT AKTUELL",IF(N308&lt;=S$3,"AKTUELL"))))))</f>
        <v>NOCH NICHT AKTUELL</v>
      </c>
      <c r="T308" s="63"/>
      <c r="U308" s="60" t="s">
        <v>666</v>
      </c>
      <c r="V308" s="63"/>
      <c r="W308" s="205">
        <v>0.15232000000000001</v>
      </c>
      <c r="X308" s="63"/>
      <c r="Y308" s="72" t="s">
        <v>54</v>
      </c>
      <c r="Z308" s="72" t="s">
        <v>54</v>
      </c>
      <c r="AA308" s="72" t="s">
        <v>54</v>
      </c>
      <c r="AB308" s="63"/>
      <c r="AC308" s="73"/>
      <c r="AD308" s="63"/>
      <c r="AE308" s="63"/>
      <c r="AF308" s="207"/>
      <c r="AG308" s="63" t="s">
        <v>648</v>
      </c>
      <c r="AH308" s="63"/>
      <c r="AI308" s="63"/>
      <c r="AJ308" s="63"/>
      <c r="AK308" s="63" t="s">
        <v>668</v>
      </c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 t="s">
        <v>650</v>
      </c>
      <c r="AW308" s="63"/>
      <c r="AX308" s="63"/>
      <c r="AY308" s="63"/>
      <c r="AZ308" s="63"/>
      <c r="BC308" s="74" t="s">
        <v>746</v>
      </c>
    </row>
    <row r="309" spans="1:55" s="57" customFormat="1">
      <c r="A309" s="42" t="s">
        <v>51</v>
      </c>
      <c r="B309" s="43" t="s">
        <v>643</v>
      </c>
      <c r="C309" s="44" t="s">
        <v>53</v>
      </c>
      <c r="D309" s="45" t="s">
        <v>54</v>
      </c>
      <c r="E309" s="46" t="s">
        <v>644</v>
      </c>
      <c r="F309" s="47" t="str">
        <f t="shared" si="194"/>
        <v>9J1_970_797</v>
      </c>
      <c r="G309" s="47" t="str">
        <f t="shared" si="181"/>
        <v>L</v>
      </c>
      <c r="H309" s="47" t="str">
        <f t="shared" si="196"/>
        <v>1J119J1797</v>
      </c>
      <c r="I309" s="47" t="str">
        <f t="shared" si="195"/>
        <v>L0</v>
      </c>
      <c r="J309" s="45" t="s">
        <v>158</v>
      </c>
      <c r="K309" s="46"/>
      <c r="L309" s="48" t="s">
        <v>669</v>
      </c>
      <c r="M309" s="45">
        <v>7020</v>
      </c>
      <c r="N309" s="199">
        <v>2013</v>
      </c>
      <c r="O309" s="49">
        <v>2035</v>
      </c>
      <c r="P309" s="46"/>
      <c r="Q309" s="43" t="s">
        <v>670</v>
      </c>
      <c r="R309" s="50" t="str">
        <f t="shared" si="197"/>
        <v>1J119J1797L0N</v>
      </c>
      <c r="S309" s="200" t="str">
        <f t="shared" si="198"/>
        <v>NICHT AKTUELL</v>
      </c>
      <c r="T309" s="46"/>
      <c r="U309" s="43" t="s">
        <v>670</v>
      </c>
      <c r="V309" s="46"/>
      <c r="W309" s="201">
        <v>0.12384000000000001</v>
      </c>
      <c r="X309" s="46"/>
      <c r="Y309" s="54" t="s">
        <v>54</v>
      </c>
      <c r="Z309" s="54" t="s">
        <v>54</v>
      </c>
      <c r="AA309" s="54" t="s">
        <v>54</v>
      </c>
      <c r="AB309" s="46"/>
      <c r="AC309" s="55"/>
      <c r="AD309" s="46"/>
      <c r="AE309" s="46"/>
      <c r="AF309" s="55" t="s">
        <v>662</v>
      </c>
      <c r="AG309" s="46" t="s">
        <v>648</v>
      </c>
      <c r="AH309" s="46"/>
      <c r="AI309" s="46"/>
      <c r="AJ309" s="46"/>
      <c r="AK309" s="46" t="s">
        <v>671</v>
      </c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 t="s">
        <v>650</v>
      </c>
      <c r="AW309" s="46"/>
      <c r="AX309" s="46"/>
      <c r="AY309" s="46"/>
      <c r="AZ309" s="46"/>
    </row>
    <row r="310" spans="1:55" s="75" customFormat="1">
      <c r="A310" s="59" t="s">
        <v>51</v>
      </c>
      <c r="B310" s="60" t="s">
        <v>643</v>
      </c>
      <c r="C310" s="61" t="s">
        <v>53</v>
      </c>
      <c r="D310" s="62" t="s">
        <v>54</v>
      </c>
      <c r="E310" s="63" t="s">
        <v>644</v>
      </c>
      <c r="F310" s="64" t="str">
        <f t="shared" si="194"/>
        <v>9J1_970_797</v>
      </c>
      <c r="G310" s="64" t="str">
        <f t="shared" si="181"/>
        <v>L</v>
      </c>
      <c r="H310" s="64" t="str">
        <f t="shared" si="196"/>
        <v>1J119J1797</v>
      </c>
      <c r="I310" s="64" t="str">
        <f t="shared" si="195"/>
        <v>L0</v>
      </c>
      <c r="J310" s="65" t="s">
        <v>114</v>
      </c>
      <c r="K310" s="63"/>
      <c r="L310" s="66" t="s">
        <v>669</v>
      </c>
      <c r="M310" s="62">
        <v>7020</v>
      </c>
      <c r="N310" s="203">
        <v>2036</v>
      </c>
      <c r="O310" s="67">
        <v>2102</v>
      </c>
      <c r="P310" s="63"/>
      <c r="Q310" s="60" t="s">
        <v>670</v>
      </c>
      <c r="R310" s="68" t="str">
        <f t="shared" si="197"/>
        <v>1J119J1797L0P</v>
      </c>
      <c r="S310" s="204" t="str">
        <f t="shared" si="198"/>
        <v>AKTUELL</v>
      </c>
      <c r="T310" s="63"/>
      <c r="U310" s="60" t="s">
        <v>670</v>
      </c>
      <c r="V310" s="63"/>
      <c r="W310" s="205">
        <v>0.12384000000000001</v>
      </c>
      <c r="X310" s="63"/>
      <c r="Y310" s="72" t="s">
        <v>54</v>
      </c>
      <c r="Z310" s="72" t="s">
        <v>54</v>
      </c>
      <c r="AA310" s="72" t="s">
        <v>54</v>
      </c>
      <c r="AB310" s="63"/>
      <c r="AC310" s="73"/>
      <c r="AD310" s="63"/>
      <c r="AE310" s="63"/>
      <c r="AF310" s="73" t="s">
        <v>662</v>
      </c>
      <c r="AG310" s="63" t="s">
        <v>648</v>
      </c>
      <c r="AH310" s="63"/>
      <c r="AI310" s="63"/>
      <c r="AJ310" s="63"/>
      <c r="AK310" s="74" t="s">
        <v>672</v>
      </c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 t="s">
        <v>650</v>
      </c>
      <c r="AW310" s="63"/>
      <c r="AX310" s="63"/>
      <c r="AY310" s="63"/>
      <c r="AZ310" s="63"/>
    </row>
    <row r="311" spans="1:55" s="75" customFormat="1" ht="15" customHeight="1">
      <c r="A311" s="59" t="s">
        <v>51</v>
      </c>
      <c r="B311" s="60" t="s">
        <v>643</v>
      </c>
      <c r="C311" s="61" t="s">
        <v>53</v>
      </c>
      <c r="D311" s="62" t="s">
        <v>54</v>
      </c>
      <c r="E311" s="74" t="s">
        <v>741</v>
      </c>
      <c r="F311" s="64" t="str">
        <f t="shared" ref="F311" si="199">LEFT(Q311,11)</f>
        <v>9J1_970_797</v>
      </c>
      <c r="G311" s="64" t="str">
        <f t="shared" ref="G311" si="200">IF(LEN(Q311)=11,0,MID(Q311,13,2))</f>
        <v>L</v>
      </c>
      <c r="H311" s="64" t="str">
        <f t="shared" ref="H311" si="201">CONCATENATE(IF(MID(Q311,5,3)="970","1J11"),LEFT(U311,3),RIGHT(F311,3))</f>
        <v>1J119J1797</v>
      </c>
      <c r="I311" s="64" t="str">
        <f t="shared" ref="I311" si="202">IF(G311=0,"00",IF(LEN(G311)=1,CONCATENATE(G311,0),G311))</f>
        <v>L0</v>
      </c>
      <c r="J311" s="65" t="s">
        <v>213</v>
      </c>
      <c r="K311" s="63"/>
      <c r="L311" s="66" t="s">
        <v>669</v>
      </c>
      <c r="M311" s="62" t="s">
        <v>731</v>
      </c>
      <c r="N311" s="203">
        <v>2103</v>
      </c>
      <c r="O311" s="67"/>
      <c r="P311" s="63"/>
      <c r="Q311" s="60" t="s">
        <v>670</v>
      </c>
      <c r="R311" s="237" t="str">
        <f t="shared" ref="R311" si="203">IF(J311&lt;&gt;"",CONCATENATE(H311,I311,J311),CONCATENATE(H311,I311,K311))</f>
        <v>1J119J1797L0R</v>
      </c>
      <c r="S311" s="204" t="str">
        <f>IF(N311="-","KEIN LIEFERUMFANG",IF(AND(N311&lt;=S$3,O311=""),"AKTUELL",IF(O311=N311,"KEIN SERIENEINSATZ",IF(N311&gt;S$3,"NOCH NICHT AKTUELL",IF(AND(N311&lt;S$3,O311&lt;S$3),"NICHT AKTUELL",IF(N311&lt;=S$3,"AKTUELL"))))))</f>
        <v>NOCH NICHT AKTUELL</v>
      </c>
      <c r="T311" s="63"/>
      <c r="U311" s="60" t="s">
        <v>670</v>
      </c>
      <c r="V311" s="63"/>
      <c r="W311" s="205">
        <v>0.12384000000000001</v>
      </c>
      <c r="X311" s="63"/>
      <c r="Y311" s="72" t="s">
        <v>54</v>
      </c>
      <c r="Z311" s="72" t="s">
        <v>54</v>
      </c>
      <c r="AA311" s="72" t="s">
        <v>54</v>
      </c>
      <c r="AB311" s="63"/>
      <c r="AC311" s="73"/>
      <c r="AD311" s="63"/>
      <c r="AE311" s="63"/>
      <c r="AF311" s="207"/>
      <c r="AG311" s="63" t="s">
        <v>648</v>
      </c>
      <c r="AH311" s="63"/>
      <c r="AI311" s="63"/>
      <c r="AJ311" s="63"/>
      <c r="AK311" s="63" t="s">
        <v>672</v>
      </c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 t="s">
        <v>650</v>
      </c>
      <c r="AW311" s="63"/>
      <c r="AX311" s="63"/>
      <c r="AY311" s="63"/>
      <c r="AZ311" s="63"/>
      <c r="BC311" s="74" t="s">
        <v>746</v>
      </c>
    </row>
    <row r="312" spans="1:55" s="91" customFormat="1">
      <c r="A312" s="76" t="s">
        <v>51</v>
      </c>
      <c r="B312" s="77" t="s">
        <v>673</v>
      </c>
      <c r="C312" s="78" t="s">
        <v>53</v>
      </c>
      <c r="D312" s="79" t="s">
        <v>54</v>
      </c>
      <c r="E312" s="80" t="s">
        <v>674</v>
      </c>
      <c r="F312" s="81" t="str">
        <f t="shared" si="194"/>
        <v>9J1_970_909</v>
      </c>
      <c r="G312" s="81">
        <f t="shared" si="181"/>
        <v>0</v>
      </c>
      <c r="H312" s="81" t="str">
        <f t="shared" si="196"/>
        <v>1J119J1909</v>
      </c>
      <c r="I312" s="81" t="str">
        <f t="shared" si="195"/>
        <v>00</v>
      </c>
      <c r="J312" s="79" t="s">
        <v>224</v>
      </c>
      <c r="K312" s="80"/>
      <c r="L312" s="82" t="s">
        <v>675</v>
      </c>
      <c r="M312" s="79"/>
      <c r="N312" s="83">
        <v>1933</v>
      </c>
      <c r="O312" s="223"/>
      <c r="P312" s="80"/>
      <c r="Q312" s="77" t="s">
        <v>676</v>
      </c>
      <c r="R312" s="85" t="str">
        <f t="shared" si="197"/>
        <v>1J119J190900L</v>
      </c>
      <c r="S312" s="86" t="str">
        <f t="shared" si="198"/>
        <v>AKTUELL</v>
      </c>
      <c r="T312" s="80"/>
      <c r="U312" s="77" t="s">
        <v>676</v>
      </c>
      <c r="V312" s="80"/>
      <c r="W312" s="87">
        <v>2E-3</v>
      </c>
      <c r="X312" s="80"/>
      <c r="Y312" s="89" t="s">
        <v>54</v>
      </c>
      <c r="Z312" s="89" t="s">
        <v>54</v>
      </c>
      <c r="AA312" s="89" t="s">
        <v>60</v>
      </c>
      <c r="AB312" s="80"/>
      <c r="AC312" s="90"/>
      <c r="AD312" s="224"/>
      <c r="AE312" s="80"/>
      <c r="AF312" s="90"/>
      <c r="AG312" s="80"/>
      <c r="AH312" s="80"/>
      <c r="AI312" s="80"/>
      <c r="AJ312" s="80"/>
      <c r="AM312" s="80" t="s">
        <v>677</v>
      </c>
      <c r="AN312" s="80"/>
      <c r="AO312" s="80"/>
      <c r="AP312" s="80"/>
      <c r="AQ312" s="80"/>
      <c r="AR312" s="80"/>
      <c r="AS312" s="80"/>
      <c r="AT312" s="80"/>
      <c r="AU312" s="80"/>
      <c r="AV312" s="80"/>
      <c r="AW312" s="80" t="s">
        <v>678</v>
      </c>
      <c r="AX312" s="80" t="s">
        <v>679</v>
      </c>
      <c r="AY312" s="80"/>
      <c r="AZ312" s="80"/>
    </row>
    <row r="313" spans="1:55" s="91" customFormat="1">
      <c r="A313" s="76" t="s">
        <v>51</v>
      </c>
      <c r="B313" s="77" t="s">
        <v>673</v>
      </c>
      <c r="C313" s="78" t="s">
        <v>53</v>
      </c>
      <c r="D313" s="79" t="s">
        <v>54</v>
      </c>
      <c r="E313" s="80"/>
      <c r="F313" s="81" t="str">
        <f t="shared" si="194"/>
        <v>9J1_970_909</v>
      </c>
      <c r="G313" s="81" t="str">
        <f t="shared" si="181"/>
        <v>A</v>
      </c>
      <c r="H313" s="81" t="str">
        <f t="shared" si="196"/>
        <v>1J119J1909</v>
      </c>
      <c r="I313" s="81" t="str">
        <f t="shared" si="195"/>
        <v>A0</v>
      </c>
      <c r="J313" s="79" t="s">
        <v>82</v>
      </c>
      <c r="K313" s="80"/>
      <c r="L313" s="82" t="s">
        <v>680</v>
      </c>
      <c r="M313" s="79"/>
      <c r="N313" s="83">
        <v>1933</v>
      </c>
      <c r="O313" s="84"/>
      <c r="P313" s="80"/>
      <c r="Q313" s="77" t="s">
        <v>681</v>
      </c>
      <c r="R313" s="85" t="str">
        <f t="shared" si="197"/>
        <v>1J119J1909A0J</v>
      </c>
      <c r="S313" s="86" t="str">
        <f t="shared" si="198"/>
        <v>AKTUELL</v>
      </c>
      <c r="T313" s="80"/>
      <c r="U313" s="77" t="s">
        <v>681</v>
      </c>
      <c r="V313" s="80"/>
      <c r="W313" s="87">
        <v>0.05</v>
      </c>
      <c r="X313" s="80"/>
      <c r="Y313" s="89" t="s">
        <v>102</v>
      </c>
      <c r="Z313" s="89" t="s">
        <v>54</v>
      </c>
      <c r="AA313" s="89" t="s">
        <v>60</v>
      </c>
      <c r="AB313" s="80"/>
      <c r="AC313" s="90"/>
      <c r="AD313" s="225"/>
      <c r="AE313" s="80"/>
      <c r="AF313" s="90"/>
      <c r="AG313" s="80"/>
      <c r="AH313" s="80"/>
      <c r="AI313" s="80"/>
      <c r="AJ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</row>
    <row r="314" spans="1:55" s="91" customFormat="1">
      <c r="A314" s="76" t="s">
        <v>51</v>
      </c>
      <c r="B314" s="77" t="s">
        <v>673</v>
      </c>
      <c r="C314" s="78" t="s">
        <v>53</v>
      </c>
      <c r="D314" s="79" t="s">
        <v>54</v>
      </c>
      <c r="E314" s="80" t="s">
        <v>46</v>
      </c>
      <c r="F314" s="81" t="str">
        <f t="shared" si="194"/>
        <v>9J1_970_909</v>
      </c>
      <c r="G314" s="81" t="str">
        <f t="shared" si="181"/>
        <v>B</v>
      </c>
      <c r="H314" s="81" t="str">
        <f t="shared" si="196"/>
        <v>1J119J1909</v>
      </c>
      <c r="I314" s="81" t="str">
        <f t="shared" si="195"/>
        <v>B0</v>
      </c>
      <c r="J314" s="79" t="s">
        <v>83</v>
      </c>
      <c r="K314" s="80"/>
      <c r="L314" s="82" t="s">
        <v>682</v>
      </c>
      <c r="M314" s="79"/>
      <c r="N314" s="83">
        <v>1933</v>
      </c>
      <c r="O314" s="223"/>
      <c r="P314" s="80"/>
      <c r="Q314" s="77" t="s">
        <v>683</v>
      </c>
      <c r="R314" s="85" t="str">
        <f t="shared" si="197"/>
        <v>1J119J1909B0K</v>
      </c>
      <c r="S314" s="86" t="str">
        <f t="shared" si="198"/>
        <v>AKTUELL</v>
      </c>
      <c r="T314" s="80"/>
      <c r="U314" s="77" t="s">
        <v>683</v>
      </c>
      <c r="V314" s="80"/>
      <c r="W314" s="87">
        <v>0.05</v>
      </c>
      <c r="X314" s="80"/>
      <c r="Y314" s="89" t="s">
        <v>54</v>
      </c>
      <c r="Z314" s="89" t="s">
        <v>54</v>
      </c>
      <c r="AA314" s="89" t="s">
        <v>60</v>
      </c>
      <c r="AB314" s="80"/>
      <c r="AC314" s="90"/>
      <c r="AD314" s="225"/>
      <c r="AE314" s="80"/>
      <c r="AF314" s="90"/>
      <c r="AG314" s="80"/>
      <c r="AH314" s="80"/>
      <c r="AI314" s="80"/>
      <c r="AJ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 t="s">
        <v>679</v>
      </c>
      <c r="AY314" s="80"/>
      <c r="AZ314" s="80"/>
    </row>
    <row r="315" spans="1:55" s="91" customFormat="1">
      <c r="A315" s="76" t="s">
        <v>51</v>
      </c>
      <c r="B315" s="77" t="s">
        <v>673</v>
      </c>
      <c r="C315" s="78" t="s">
        <v>53</v>
      </c>
      <c r="D315" s="79" t="s">
        <v>54</v>
      </c>
      <c r="E315" s="80" t="s">
        <v>684</v>
      </c>
      <c r="F315" s="81" t="str">
        <f t="shared" si="194"/>
        <v>9J1_970_909</v>
      </c>
      <c r="G315" s="81" t="str">
        <f t="shared" si="181"/>
        <v>C</v>
      </c>
      <c r="H315" s="81" t="str">
        <f t="shared" si="196"/>
        <v>1J119J1909</v>
      </c>
      <c r="I315" s="81" t="str">
        <f t="shared" si="195"/>
        <v>C0</v>
      </c>
      <c r="J315" s="79" t="s">
        <v>83</v>
      </c>
      <c r="K315" s="80"/>
      <c r="L315" s="82" t="s">
        <v>685</v>
      </c>
      <c r="M315" s="79"/>
      <c r="N315" s="83">
        <v>1920</v>
      </c>
      <c r="O315" s="223"/>
      <c r="P315" s="80"/>
      <c r="Q315" s="77" t="s">
        <v>686</v>
      </c>
      <c r="R315" s="85" t="str">
        <f t="shared" si="197"/>
        <v>1J119J1909C0K</v>
      </c>
      <c r="S315" s="86" t="str">
        <f t="shared" si="198"/>
        <v>AKTUELL</v>
      </c>
      <c r="T315" s="80"/>
      <c r="U315" s="77" t="s">
        <v>686</v>
      </c>
      <c r="V315" s="80"/>
      <c r="W315" s="87">
        <v>0.39600000000000002</v>
      </c>
      <c r="X315" s="80"/>
      <c r="Y315" s="89" t="s">
        <v>54</v>
      </c>
      <c r="Z315" s="89" t="s">
        <v>54</v>
      </c>
      <c r="AA315" s="89" t="s">
        <v>60</v>
      </c>
      <c r="AB315" s="80"/>
      <c r="AC315" s="90"/>
      <c r="AD315" s="224"/>
      <c r="AE315" s="80"/>
      <c r="AF315" s="90"/>
      <c r="AG315" s="80"/>
      <c r="AH315" s="80"/>
      <c r="AI315" s="80"/>
      <c r="AJ315" s="80"/>
      <c r="AM315" s="80" t="s">
        <v>677</v>
      </c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 t="s">
        <v>679</v>
      </c>
      <c r="AY315" s="80"/>
      <c r="AZ315" s="80"/>
    </row>
    <row r="316" spans="1:55" s="91" customFormat="1">
      <c r="A316" s="76" t="s">
        <v>51</v>
      </c>
      <c r="B316" s="77" t="s">
        <v>673</v>
      </c>
      <c r="C316" s="78" t="s">
        <v>53</v>
      </c>
      <c r="D316" s="79" t="s">
        <v>54</v>
      </c>
      <c r="E316" s="80" t="s">
        <v>674</v>
      </c>
      <c r="F316" s="81" t="str">
        <f t="shared" si="194"/>
        <v>9J1_970_909</v>
      </c>
      <c r="G316" s="81" t="str">
        <f t="shared" si="181"/>
        <v>D</v>
      </c>
      <c r="H316" s="81" t="str">
        <f t="shared" si="196"/>
        <v>1J119J1909</v>
      </c>
      <c r="I316" s="81" t="str">
        <f t="shared" si="195"/>
        <v>D0</v>
      </c>
      <c r="J316" s="79" t="s">
        <v>224</v>
      </c>
      <c r="K316" s="80"/>
      <c r="L316" s="82" t="s">
        <v>687</v>
      </c>
      <c r="M316" s="79"/>
      <c r="N316" s="83">
        <v>1933</v>
      </c>
      <c r="O316" s="223"/>
      <c r="P316" s="80"/>
      <c r="Q316" s="77" t="s">
        <v>688</v>
      </c>
      <c r="R316" s="85" t="str">
        <f t="shared" si="197"/>
        <v>1J119J1909D0L</v>
      </c>
      <c r="S316" s="86" t="str">
        <f t="shared" si="198"/>
        <v>AKTUELL</v>
      </c>
      <c r="T316" s="80"/>
      <c r="U316" s="77" t="s">
        <v>688</v>
      </c>
      <c r="V316" s="80"/>
      <c r="W316" s="87">
        <v>1.8E-3</v>
      </c>
      <c r="X316" s="80"/>
      <c r="Y316" s="89" t="s">
        <v>54</v>
      </c>
      <c r="Z316" s="89" t="s">
        <v>54</v>
      </c>
      <c r="AA316" s="89" t="s">
        <v>60</v>
      </c>
      <c r="AB316" s="80"/>
      <c r="AC316" s="90"/>
      <c r="AD316" s="224"/>
      <c r="AE316" s="80"/>
      <c r="AF316" s="90"/>
      <c r="AG316" s="80"/>
      <c r="AH316" s="80"/>
      <c r="AI316" s="80"/>
      <c r="AJ316" s="80"/>
      <c r="AM316" s="80" t="s">
        <v>677</v>
      </c>
      <c r="AN316" s="80"/>
      <c r="AO316" s="80"/>
      <c r="AP316" s="80"/>
      <c r="AQ316" s="80"/>
      <c r="AR316" s="80"/>
      <c r="AS316" s="80"/>
      <c r="AT316" s="80"/>
      <c r="AU316" s="80"/>
      <c r="AV316" s="80"/>
      <c r="AW316" s="80" t="s">
        <v>678</v>
      </c>
      <c r="AX316" s="80" t="s">
        <v>679</v>
      </c>
      <c r="AY316" s="80"/>
      <c r="AZ316" s="80"/>
    </row>
    <row r="317" spans="1:55" s="57" customFormat="1">
      <c r="A317" s="42" t="s">
        <v>51</v>
      </c>
      <c r="B317" s="43" t="s">
        <v>673</v>
      </c>
      <c r="C317" s="44" t="s">
        <v>53</v>
      </c>
      <c r="D317" s="45" t="s">
        <v>54</v>
      </c>
      <c r="E317" s="55"/>
      <c r="F317" s="47" t="str">
        <f t="shared" si="194"/>
        <v>9J1_970_910</v>
      </c>
      <c r="G317" s="47">
        <f t="shared" si="181"/>
        <v>0</v>
      </c>
      <c r="H317" s="47" t="str">
        <f t="shared" si="196"/>
        <v>1J119J1910</v>
      </c>
      <c r="I317" s="47" t="str">
        <f t="shared" si="195"/>
        <v>00</v>
      </c>
      <c r="J317" s="45" t="s">
        <v>224</v>
      </c>
      <c r="K317" s="46"/>
      <c r="L317" s="48" t="s">
        <v>689</v>
      </c>
      <c r="M317" s="54">
        <v>6698</v>
      </c>
      <c r="N317" s="199">
        <v>2025</v>
      </c>
      <c r="O317" s="226">
        <v>2035</v>
      </c>
      <c r="P317" s="46"/>
      <c r="Q317" s="43" t="s">
        <v>690</v>
      </c>
      <c r="R317" s="50" t="str">
        <f t="shared" si="197"/>
        <v>1J119J191000L</v>
      </c>
      <c r="S317" s="200" t="str">
        <f t="shared" si="198"/>
        <v>NICHT AKTUELL</v>
      </c>
      <c r="T317" s="46"/>
      <c r="U317" s="43" t="s">
        <v>690</v>
      </c>
      <c r="V317" s="46"/>
      <c r="W317" s="201">
        <v>0.52163999999999999</v>
      </c>
      <c r="X317" s="46"/>
      <c r="Y317" s="54" t="s">
        <v>60</v>
      </c>
      <c r="Z317" s="54" t="s">
        <v>691</v>
      </c>
      <c r="AA317" s="54" t="s">
        <v>54</v>
      </c>
      <c r="AB317" s="46"/>
      <c r="AC317" s="55"/>
      <c r="AD317" s="46"/>
      <c r="AE317" s="46"/>
      <c r="AF317" s="55"/>
      <c r="AG317" s="46"/>
      <c r="AH317" s="46"/>
      <c r="AI317" s="46"/>
      <c r="AJ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</row>
    <row r="318" spans="1:55" s="75" customFormat="1">
      <c r="A318" s="59" t="s">
        <v>51</v>
      </c>
      <c r="B318" s="60" t="s">
        <v>673</v>
      </c>
      <c r="C318" s="61" t="s">
        <v>53</v>
      </c>
      <c r="D318" s="62" t="s">
        <v>54</v>
      </c>
      <c r="E318" s="73"/>
      <c r="F318" s="64" t="str">
        <f t="shared" si="194"/>
        <v>9J1_970_910</v>
      </c>
      <c r="G318" s="64">
        <f t="shared" si="181"/>
        <v>0</v>
      </c>
      <c r="H318" s="64" t="str">
        <f t="shared" si="196"/>
        <v>1J119J1910</v>
      </c>
      <c r="I318" s="64" t="str">
        <f t="shared" si="195"/>
        <v>00</v>
      </c>
      <c r="J318" s="65" t="s">
        <v>89</v>
      </c>
      <c r="K318" s="63"/>
      <c r="L318" s="66" t="s">
        <v>689</v>
      </c>
      <c r="M318" s="72">
        <v>6698</v>
      </c>
      <c r="N318" s="203">
        <v>2036</v>
      </c>
      <c r="O318" s="227"/>
      <c r="P318" s="63"/>
      <c r="Q318" s="60" t="s">
        <v>690</v>
      </c>
      <c r="R318" s="68" t="str">
        <f t="shared" si="197"/>
        <v>1J119J191000M</v>
      </c>
      <c r="S318" s="204" t="str">
        <f t="shared" si="198"/>
        <v>AKTUELL</v>
      </c>
      <c r="T318" s="63"/>
      <c r="U318" s="60" t="s">
        <v>690</v>
      </c>
      <c r="V318" s="63"/>
      <c r="W318" s="205">
        <v>0.52163999999999999</v>
      </c>
      <c r="X318" s="63"/>
      <c r="Y318" s="72" t="s">
        <v>60</v>
      </c>
      <c r="Z318" s="72" t="s">
        <v>691</v>
      </c>
      <c r="AA318" s="72" t="s">
        <v>54</v>
      </c>
      <c r="AB318" s="63"/>
      <c r="AC318" s="73"/>
      <c r="AD318" s="63"/>
      <c r="AE318" s="63"/>
      <c r="AF318" s="73"/>
      <c r="AG318" s="63"/>
      <c r="AH318" s="63"/>
      <c r="AI318" s="63"/>
      <c r="AJ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</row>
    <row r="319" spans="1:55" s="57" customFormat="1">
      <c r="A319" s="42" t="s">
        <v>51</v>
      </c>
      <c r="B319" s="43" t="s">
        <v>673</v>
      </c>
      <c r="C319" s="44" t="s">
        <v>53</v>
      </c>
      <c r="D319" s="45" t="s">
        <v>54</v>
      </c>
      <c r="E319" s="55"/>
      <c r="F319" s="47" t="str">
        <f t="shared" si="194"/>
        <v>9J1_970_910</v>
      </c>
      <c r="G319" s="47" t="str">
        <f t="shared" si="181"/>
        <v>A</v>
      </c>
      <c r="H319" s="47" t="str">
        <f t="shared" si="196"/>
        <v>1J119J1910</v>
      </c>
      <c r="I319" s="47" t="str">
        <f t="shared" si="195"/>
        <v>A0</v>
      </c>
      <c r="J319" s="45" t="s">
        <v>224</v>
      </c>
      <c r="K319" s="46"/>
      <c r="L319" s="48" t="s">
        <v>692</v>
      </c>
      <c r="M319" s="54">
        <v>6698</v>
      </c>
      <c r="N319" s="199">
        <v>2025</v>
      </c>
      <c r="O319" s="226">
        <v>2035</v>
      </c>
      <c r="P319" s="46"/>
      <c r="Q319" s="43" t="s">
        <v>693</v>
      </c>
      <c r="R319" s="50" t="str">
        <f t="shared" si="197"/>
        <v>1J119J1910A0L</v>
      </c>
      <c r="S319" s="200" t="str">
        <f t="shared" si="198"/>
        <v>NICHT AKTUELL</v>
      </c>
      <c r="T319" s="46"/>
      <c r="U319" s="43" t="s">
        <v>693</v>
      </c>
      <c r="V319" s="46"/>
      <c r="W319" s="201">
        <v>0.27864</v>
      </c>
      <c r="X319" s="46"/>
      <c r="Y319" s="54" t="s">
        <v>60</v>
      </c>
      <c r="Z319" s="54" t="s">
        <v>691</v>
      </c>
      <c r="AA319" s="54" t="s">
        <v>54</v>
      </c>
      <c r="AB319" s="46"/>
      <c r="AC319" s="55"/>
      <c r="AD319" s="46"/>
      <c r="AE319" s="46"/>
      <c r="AF319" s="55"/>
      <c r="AG319" s="46"/>
      <c r="AH319" s="46"/>
      <c r="AI319" s="46"/>
      <c r="AJ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</row>
    <row r="320" spans="1:55" s="75" customFormat="1">
      <c r="A320" s="59" t="s">
        <v>51</v>
      </c>
      <c r="B320" s="60" t="s">
        <v>673</v>
      </c>
      <c r="C320" s="61" t="s">
        <v>53</v>
      </c>
      <c r="D320" s="62" t="s">
        <v>54</v>
      </c>
      <c r="E320" s="73"/>
      <c r="F320" s="64" t="str">
        <f t="shared" si="194"/>
        <v>9J1_970_910</v>
      </c>
      <c r="G320" s="64" t="str">
        <f t="shared" si="181"/>
        <v>A</v>
      </c>
      <c r="H320" s="64" t="str">
        <f t="shared" si="196"/>
        <v>1J119J1910</v>
      </c>
      <c r="I320" s="64" t="str">
        <f t="shared" si="195"/>
        <v>A0</v>
      </c>
      <c r="J320" s="65" t="s">
        <v>89</v>
      </c>
      <c r="K320" s="63"/>
      <c r="L320" s="66" t="s">
        <v>692</v>
      </c>
      <c r="M320" s="72">
        <v>6698</v>
      </c>
      <c r="N320" s="203">
        <v>2036</v>
      </c>
      <c r="O320" s="227"/>
      <c r="P320" s="63"/>
      <c r="Q320" s="60" t="s">
        <v>693</v>
      </c>
      <c r="R320" s="68" t="str">
        <f t="shared" si="197"/>
        <v>1J119J1910A0M</v>
      </c>
      <c r="S320" s="204" t="str">
        <f t="shared" si="198"/>
        <v>AKTUELL</v>
      </c>
      <c r="T320" s="63"/>
      <c r="U320" s="60" t="s">
        <v>693</v>
      </c>
      <c r="V320" s="63"/>
      <c r="W320" s="205">
        <v>0.27864</v>
      </c>
      <c r="X320" s="63"/>
      <c r="Y320" s="72" t="s">
        <v>60</v>
      </c>
      <c r="Z320" s="72" t="s">
        <v>691</v>
      </c>
      <c r="AA320" s="72" t="s">
        <v>54</v>
      </c>
      <c r="AB320" s="63"/>
      <c r="AC320" s="73"/>
      <c r="AD320" s="63"/>
      <c r="AE320" s="63"/>
      <c r="AF320" s="73"/>
      <c r="AG320" s="63"/>
      <c r="AH320" s="63"/>
      <c r="AI320" s="63"/>
      <c r="AJ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</row>
    <row r="321" spans="1:51" s="57" customFormat="1">
      <c r="A321" s="42" t="s">
        <v>51</v>
      </c>
      <c r="B321" s="43" t="s">
        <v>673</v>
      </c>
      <c r="C321" s="44" t="s">
        <v>53</v>
      </c>
      <c r="D321" s="45" t="s">
        <v>54</v>
      </c>
      <c r="E321" s="55"/>
      <c r="F321" s="47" t="str">
        <f t="shared" si="194"/>
        <v>9J1_970_910</v>
      </c>
      <c r="G321" s="47" t="str">
        <f t="shared" si="181"/>
        <v>B</v>
      </c>
      <c r="H321" s="47" t="str">
        <f t="shared" si="196"/>
        <v>1J119J1910</v>
      </c>
      <c r="I321" s="47" t="str">
        <f t="shared" si="195"/>
        <v>B0</v>
      </c>
      <c r="J321" s="45" t="s">
        <v>224</v>
      </c>
      <c r="K321" s="46"/>
      <c r="L321" s="48" t="s">
        <v>694</v>
      </c>
      <c r="M321" s="54">
        <v>6698</v>
      </c>
      <c r="N321" s="199">
        <v>2025</v>
      </c>
      <c r="O321" s="226">
        <v>2035</v>
      </c>
      <c r="P321" s="46"/>
      <c r="Q321" s="43" t="s">
        <v>695</v>
      </c>
      <c r="R321" s="50" t="str">
        <f t="shared" si="197"/>
        <v>1J119J1910B0L</v>
      </c>
      <c r="S321" s="200" t="str">
        <f t="shared" si="198"/>
        <v>NICHT AKTUELL</v>
      </c>
      <c r="T321" s="46"/>
      <c r="U321" s="43" t="s">
        <v>695</v>
      </c>
      <c r="V321" s="46"/>
      <c r="W321" s="201">
        <v>6.8599999999999994E-2</v>
      </c>
      <c r="X321" s="46"/>
      <c r="Y321" s="54" t="s">
        <v>60</v>
      </c>
      <c r="Z321" s="54" t="s">
        <v>691</v>
      </c>
      <c r="AA321" s="54" t="s">
        <v>54</v>
      </c>
      <c r="AB321" s="46"/>
      <c r="AC321" s="55"/>
      <c r="AD321" s="46"/>
      <c r="AE321" s="46"/>
      <c r="AF321" s="55"/>
      <c r="AG321" s="46"/>
      <c r="AH321" s="46"/>
      <c r="AI321" s="46"/>
      <c r="AJ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</row>
    <row r="322" spans="1:51" s="75" customFormat="1">
      <c r="A322" s="59" t="s">
        <v>51</v>
      </c>
      <c r="B322" s="60" t="s">
        <v>673</v>
      </c>
      <c r="C322" s="61" t="s">
        <v>53</v>
      </c>
      <c r="D322" s="62" t="s">
        <v>54</v>
      </c>
      <c r="E322" s="73"/>
      <c r="F322" s="64" t="str">
        <f t="shared" si="194"/>
        <v>9J1_970_910</v>
      </c>
      <c r="G322" s="64" t="str">
        <f t="shared" si="181"/>
        <v>B</v>
      </c>
      <c r="H322" s="64" t="str">
        <f t="shared" si="196"/>
        <v>1J119J1910</v>
      </c>
      <c r="I322" s="64" t="str">
        <f t="shared" si="195"/>
        <v>B0</v>
      </c>
      <c r="J322" s="65" t="s">
        <v>89</v>
      </c>
      <c r="K322" s="63"/>
      <c r="L322" s="66" t="s">
        <v>694</v>
      </c>
      <c r="M322" s="72">
        <v>6698</v>
      </c>
      <c r="N322" s="203">
        <v>2036</v>
      </c>
      <c r="O322" s="227"/>
      <c r="P322" s="63"/>
      <c r="Q322" s="60" t="s">
        <v>695</v>
      </c>
      <c r="R322" s="68" t="str">
        <f t="shared" si="197"/>
        <v>1J119J1910B0M</v>
      </c>
      <c r="S322" s="204" t="str">
        <f t="shared" si="198"/>
        <v>AKTUELL</v>
      </c>
      <c r="T322" s="63"/>
      <c r="U322" s="60" t="s">
        <v>695</v>
      </c>
      <c r="V322" s="63"/>
      <c r="W322" s="205">
        <v>6.8599999999999994E-2</v>
      </c>
      <c r="X322" s="63"/>
      <c r="Y322" s="72" t="s">
        <v>60</v>
      </c>
      <c r="Z322" s="72" t="s">
        <v>691</v>
      </c>
      <c r="AA322" s="72" t="s">
        <v>54</v>
      </c>
      <c r="AB322" s="63"/>
      <c r="AC322" s="73"/>
      <c r="AD322" s="63"/>
      <c r="AE322" s="63"/>
      <c r="AF322" s="73"/>
      <c r="AG322" s="63"/>
      <c r="AH322" s="63"/>
      <c r="AI322" s="63"/>
      <c r="AJ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</row>
    <row r="323" spans="1:51" s="57" customFormat="1">
      <c r="A323" s="42" t="s">
        <v>51</v>
      </c>
      <c r="B323" s="43" t="s">
        <v>673</v>
      </c>
      <c r="C323" s="44" t="s">
        <v>53</v>
      </c>
      <c r="D323" s="45" t="s">
        <v>54</v>
      </c>
      <c r="E323" s="55"/>
      <c r="F323" s="47" t="str">
        <f t="shared" si="194"/>
        <v>9J1_970_910</v>
      </c>
      <c r="G323" s="47" t="str">
        <f t="shared" si="181"/>
        <v>C</v>
      </c>
      <c r="H323" s="47" t="str">
        <f t="shared" si="196"/>
        <v>1J119J1910</v>
      </c>
      <c r="I323" s="47" t="str">
        <f t="shared" si="195"/>
        <v>C0</v>
      </c>
      <c r="J323" s="45" t="s">
        <v>224</v>
      </c>
      <c r="K323" s="46"/>
      <c r="L323" s="48" t="s">
        <v>696</v>
      </c>
      <c r="M323" s="54">
        <v>6698</v>
      </c>
      <c r="N323" s="199">
        <v>2025</v>
      </c>
      <c r="O323" s="226">
        <v>2035</v>
      </c>
      <c r="P323" s="46"/>
      <c r="Q323" s="43" t="s">
        <v>697</v>
      </c>
      <c r="R323" s="50" t="str">
        <f t="shared" si="197"/>
        <v>1J119J1910C0L</v>
      </c>
      <c r="S323" s="200" t="str">
        <f t="shared" si="198"/>
        <v>NICHT AKTUELL</v>
      </c>
      <c r="T323" s="46"/>
      <c r="U323" s="43" t="s">
        <v>697</v>
      </c>
      <c r="V323" s="46"/>
      <c r="W323" s="201">
        <v>3.1099999999999999E-2</v>
      </c>
      <c r="X323" s="46"/>
      <c r="Y323" s="54" t="s">
        <v>60</v>
      </c>
      <c r="Z323" s="54" t="s">
        <v>691</v>
      </c>
      <c r="AA323" s="54" t="s">
        <v>54</v>
      </c>
      <c r="AB323" s="46"/>
      <c r="AC323" s="55"/>
      <c r="AD323" s="46"/>
      <c r="AE323" s="46"/>
      <c r="AF323" s="55"/>
      <c r="AG323" s="46"/>
      <c r="AH323" s="46"/>
      <c r="AI323" s="46"/>
      <c r="AJ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</row>
    <row r="324" spans="1:51" s="75" customFormat="1">
      <c r="A324" s="59" t="s">
        <v>51</v>
      </c>
      <c r="B324" s="60" t="s">
        <v>673</v>
      </c>
      <c r="C324" s="61" t="s">
        <v>53</v>
      </c>
      <c r="D324" s="62" t="s">
        <v>54</v>
      </c>
      <c r="E324" s="73"/>
      <c r="F324" s="64" t="str">
        <f t="shared" si="194"/>
        <v>9J1_970_910</v>
      </c>
      <c r="G324" s="64" t="str">
        <f t="shared" si="181"/>
        <v>C</v>
      </c>
      <c r="H324" s="64" t="str">
        <f t="shared" si="196"/>
        <v>1J119J1910</v>
      </c>
      <c r="I324" s="64" t="str">
        <f t="shared" si="195"/>
        <v>C0</v>
      </c>
      <c r="J324" s="65" t="s">
        <v>89</v>
      </c>
      <c r="K324" s="63"/>
      <c r="L324" s="66" t="s">
        <v>696</v>
      </c>
      <c r="M324" s="72">
        <v>6698</v>
      </c>
      <c r="N324" s="203">
        <v>2036</v>
      </c>
      <c r="O324" s="227"/>
      <c r="P324" s="63"/>
      <c r="Q324" s="60" t="s">
        <v>697</v>
      </c>
      <c r="R324" s="68" t="str">
        <f t="shared" si="197"/>
        <v>1J119J1910C0M</v>
      </c>
      <c r="S324" s="204" t="str">
        <f t="shared" si="198"/>
        <v>AKTUELL</v>
      </c>
      <c r="T324" s="63"/>
      <c r="U324" s="60" t="s">
        <v>697</v>
      </c>
      <c r="V324" s="63"/>
      <c r="W324" s="205">
        <v>3.1099999999999999E-2</v>
      </c>
      <c r="X324" s="63"/>
      <c r="Y324" s="72" t="s">
        <v>60</v>
      </c>
      <c r="Z324" s="72" t="s">
        <v>691</v>
      </c>
      <c r="AA324" s="72" t="s">
        <v>54</v>
      </c>
      <c r="AB324" s="63"/>
      <c r="AC324" s="73"/>
      <c r="AD324" s="63"/>
      <c r="AE324" s="63"/>
      <c r="AF324" s="73"/>
      <c r="AG324" s="63"/>
      <c r="AH324" s="63"/>
      <c r="AI324" s="63"/>
      <c r="AJ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</row>
    <row r="325" spans="1:51" s="75" customFormat="1">
      <c r="A325" s="59" t="s">
        <v>51</v>
      </c>
      <c r="B325" s="60" t="s">
        <v>782</v>
      </c>
      <c r="C325" s="61" t="s">
        <v>53</v>
      </c>
      <c r="D325" s="62" t="s">
        <v>691</v>
      </c>
      <c r="E325" s="73" t="s">
        <v>36</v>
      </c>
      <c r="F325" s="64" t="str">
        <f t="shared" ref="F325" si="204">LEFT(Q325,11)</f>
        <v>9J1_970_970</v>
      </c>
      <c r="G325" s="64">
        <f t="shared" ref="G325" si="205">IF(LEN(Q325)=11,0,MID(Q325,13,2))</f>
        <v>0</v>
      </c>
      <c r="H325" s="64" t="str">
        <f t="shared" ref="H325" si="206">CONCATENATE(IF(MID(Q325,5,3)="970","1J11"),LEFT(U325,3),RIGHT(F325,3))</f>
        <v>1J119J1970</v>
      </c>
      <c r="I325" s="64" t="str">
        <f t="shared" ref="I325" si="207">IF(G325=0,"00",IF(LEN(G325)=1,CONCATENATE(G325,0),G325))</f>
        <v>00</v>
      </c>
      <c r="J325" s="65" t="s">
        <v>111</v>
      </c>
      <c r="K325" s="63"/>
      <c r="L325" s="66" t="s">
        <v>772</v>
      </c>
      <c r="M325" s="72">
        <v>7218</v>
      </c>
      <c r="N325" s="62">
        <v>2112</v>
      </c>
      <c r="O325" s="227"/>
      <c r="P325" s="63"/>
      <c r="Q325" s="60" t="s">
        <v>773</v>
      </c>
      <c r="R325" s="68" t="str">
        <f t="shared" ref="R325" si="208">IF(J325&lt;&gt;"",CONCATENATE(H325,I325,J325),CONCATENATE(H325,I325,K325))</f>
        <v>1J119J197000A</v>
      </c>
      <c r="S325" s="204" t="str">
        <f t="shared" ref="S325" si="209">IF(N325="-","KEIN LIEFERUMFANG",IF(AND(N325&lt;=S$3,O325=""),"AKTUELL",IF(O325=N325,"KEIN SERIENEINSATZ",IF(N325&gt;S$3,"NOCH NICHT AKTUELL",IF(AND(N325&lt;S$3,O325&lt;S$3),"NICHT AKTUELL",IF(N325&lt;=S$3,"AKTUELL"))))))</f>
        <v>NOCH NICHT AKTUELL</v>
      </c>
      <c r="T325" s="63"/>
      <c r="U325" s="60" t="s">
        <v>773</v>
      </c>
      <c r="V325" s="63"/>
      <c r="W325" s="205"/>
      <c r="X325" s="63"/>
      <c r="Y325" s="72" t="s">
        <v>54</v>
      </c>
      <c r="Z325" s="72" t="s">
        <v>54</v>
      </c>
      <c r="AA325" s="72" t="s">
        <v>691</v>
      </c>
      <c r="AB325" s="63"/>
      <c r="AC325" s="73"/>
      <c r="AD325" s="63"/>
      <c r="AE325" s="63"/>
      <c r="AF325" s="73"/>
      <c r="AG325" s="63"/>
      <c r="AH325" s="63"/>
      <c r="AI325" s="63"/>
      <c r="AJ325" s="63"/>
      <c r="AM325" s="74" t="s">
        <v>783</v>
      </c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</row>
    <row r="326" spans="1:51" ht="15" customHeight="1"/>
    <row r="327" spans="1:51" ht="15" customHeight="1"/>
    <row r="328" spans="1:51" ht="15" customHeight="1"/>
    <row r="329" spans="1:51" ht="15" customHeight="1"/>
    <row r="330" spans="1:51" ht="15" customHeight="1"/>
    <row r="331" spans="1:51" ht="15" customHeight="1"/>
    <row r="332" spans="1:51" ht="15" customHeight="1"/>
  </sheetData>
  <autoFilter ref="A1:BK334"/>
  <conditionalFormatting sqref="S160 S170">
    <cfRule type="cellIs" dxfId="761" priority="1957" stopIfTrue="1" operator="equal">
      <formula>"AKTUELL"</formula>
    </cfRule>
    <cfRule type="cellIs" dxfId="760" priority="1958" stopIfTrue="1" operator="equal">
      <formula>"NICHT AKTUELL"</formula>
    </cfRule>
    <cfRule type="cellIs" dxfId="759" priority="1959" stopIfTrue="1" operator="equal">
      <formula>"NOCH NICHT AKTUELL"</formula>
    </cfRule>
  </conditionalFormatting>
  <conditionalFormatting sqref="S127 S143 S95 S22 S145:S146">
    <cfRule type="cellIs" dxfId="758" priority="1954" stopIfTrue="1" operator="equal">
      <formula>"AKTUELL"</formula>
    </cfRule>
    <cfRule type="cellIs" dxfId="757" priority="1955" stopIfTrue="1" operator="equal">
      <formula>"NICHT AKTUELL"</formula>
    </cfRule>
    <cfRule type="cellIs" dxfId="756" priority="1956" stopIfTrue="1" operator="equal">
      <formula>"NOCH NICHT AKTUELL"</formula>
    </cfRule>
  </conditionalFormatting>
  <conditionalFormatting sqref="S23:S25">
    <cfRule type="cellIs" dxfId="755" priority="1951" stopIfTrue="1" operator="equal">
      <formula>"AKTUELL"</formula>
    </cfRule>
    <cfRule type="cellIs" dxfId="754" priority="1952" stopIfTrue="1" operator="equal">
      <formula>"NICHT AKTUELL"</formula>
    </cfRule>
    <cfRule type="cellIs" dxfId="753" priority="1953" stopIfTrue="1" operator="equal">
      <formula>"NOCH NICHT AKTUELL"</formula>
    </cfRule>
  </conditionalFormatting>
  <conditionalFormatting sqref="S44">
    <cfRule type="cellIs" dxfId="752" priority="1948" stopIfTrue="1" operator="equal">
      <formula>"AKTUELL"</formula>
    </cfRule>
    <cfRule type="cellIs" dxfId="751" priority="1949" stopIfTrue="1" operator="equal">
      <formula>"NICHT AKTUELL"</formula>
    </cfRule>
    <cfRule type="cellIs" dxfId="750" priority="1950" stopIfTrue="1" operator="equal">
      <formula>"NOCH NICHT AKTUELL"</formula>
    </cfRule>
  </conditionalFormatting>
  <conditionalFormatting sqref="S65:S66">
    <cfRule type="cellIs" dxfId="749" priority="1945" stopIfTrue="1" operator="equal">
      <formula>"AKTUELL"</formula>
    </cfRule>
    <cfRule type="cellIs" dxfId="748" priority="1946" stopIfTrue="1" operator="equal">
      <formula>"NICHT AKTUELL"</formula>
    </cfRule>
    <cfRule type="cellIs" dxfId="747" priority="1947" stopIfTrue="1" operator="equal">
      <formula>"NOCH NICHT AKTUELL"</formula>
    </cfRule>
  </conditionalFormatting>
  <conditionalFormatting sqref="S129">
    <cfRule type="cellIs" dxfId="746" priority="1942" stopIfTrue="1" operator="equal">
      <formula>"AKTUELL"</formula>
    </cfRule>
    <cfRule type="cellIs" dxfId="745" priority="1943" stopIfTrue="1" operator="equal">
      <formula>"NICHT AKTUELL"</formula>
    </cfRule>
    <cfRule type="cellIs" dxfId="744" priority="1944" stopIfTrue="1" operator="equal">
      <formula>"NOCH NICHT AKTUELL"</formula>
    </cfRule>
  </conditionalFormatting>
  <conditionalFormatting sqref="S245 S260:S262 S249 S242 S281 S283 S251">
    <cfRule type="cellIs" dxfId="743" priority="1939" stopIfTrue="1" operator="equal">
      <formula>"AKTUELL"</formula>
    </cfRule>
    <cfRule type="cellIs" dxfId="742" priority="1940" stopIfTrue="1" operator="equal">
      <formula>"NICHT AKTUELL"</formula>
    </cfRule>
    <cfRule type="cellIs" dxfId="741" priority="1941" stopIfTrue="1" operator="equal">
      <formula>"NOCH NICHT AKTUELL"</formula>
    </cfRule>
  </conditionalFormatting>
  <conditionalFormatting sqref="S237">
    <cfRule type="cellIs" dxfId="740" priority="1936" stopIfTrue="1" operator="equal">
      <formula>"AKTUELL"</formula>
    </cfRule>
    <cfRule type="cellIs" dxfId="739" priority="1937" stopIfTrue="1" operator="equal">
      <formula>"NICHT AKTUELL"</formula>
    </cfRule>
    <cfRule type="cellIs" dxfId="738" priority="1938" stopIfTrue="1" operator="equal">
      <formula>"NOCH NICHT AKTUELL"</formula>
    </cfRule>
  </conditionalFormatting>
  <conditionalFormatting sqref="S238">
    <cfRule type="cellIs" dxfId="737" priority="1933" stopIfTrue="1" operator="equal">
      <formula>"AKTUELL"</formula>
    </cfRule>
    <cfRule type="cellIs" dxfId="736" priority="1934" stopIfTrue="1" operator="equal">
      <formula>"NICHT AKTUELL"</formula>
    </cfRule>
    <cfRule type="cellIs" dxfId="735" priority="1935" stopIfTrue="1" operator="equal">
      <formula>"NOCH NICHT AKTUELL"</formula>
    </cfRule>
  </conditionalFormatting>
  <conditionalFormatting sqref="S29">
    <cfRule type="cellIs" dxfId="734" priority="1930" stopIfTrue="1" operator="equal">
      <formula>"AKTUELL"</formula>
    </cfRule>
    <cfRule type="cellIs" dxfId="733" priority="1931" stopIfTrue="1" operator="equal">
      <formula>"NICHT AKTUELL"</formula>
    </cfRule>
    <cfRule type="cellIs" dxfId="732" priority="1932" stopIfTrue="1" operator="equal">
      <formula>"NOCH NICHT AKTUELL"</formula>
    </cfRule>
  </conditionalFormatting>
  <conditionalFormatting sqref="S34">
    <cfRule type="cellIs" dxfId="731" priority="1927" stopIfTrue="1" operator="equal">
      <formula>"AKTUELL"</formula>
    </cfRule>
    <cfRule type="cellIs" dxfId="730" priority="1928" stopIfTrue="1" operator="equal">
      <formula>"NICHT AKTUELL"</formula>
    </cfRule>
    <cfRule type="cellIs" dxfId="729" priority="1929" stopIfTrue="1" operator="equal">
      <formula>"NOCH NICHT AKTUELL"</formula>
    </cfRule>
  </conditionalFormatting>
  <conditionalFormatting sqref="S233">
    <cfRule type="cellIs" dxfId="728" priority="1924" stopIfTrue="1" operator="equal">
      <formula>"AKTUELL"</formula>
    </cfRule>
    <cfRule type="cellIs" dxfId="727" priority="1925" stopIfTrue="1" operator="equal">
      <formula>"NICHT AKTUELL"</formula>
    </cfRule>
    <cfRule type="cellIs" dxfId="726" priority="1926" stopIfTrue="1" operator="equal">
      <formula>"NOCH NICHT AKTUELL"</formula>
    </cfRule>
  </conditionalFormatting>
  <conditionalFormatting sqref="S234">
    <cfRule type="cellIs" dxfId="725" priority="1921" stopIfTrue="1" operator="equal">
      <formula>"AKTUELL"</formula>
    </cfRule>
    <cfRule type="cellIs" dxfId="724" priority="1922" stopIfTrue="1" operator="equal">
      <formula>"NICHT AKTUELL"</formula>
    </cfRule>
    <cfRule type="cellIs" dxfId="723" priority="1923" stopIfTrue="1" operator="equal">
      <formula>"NOCH NICHT AKTUELL"</formula>
    </cfRule>
  </conditionalFormatting>
  <conditionalFormatting sqref="S79">
    <cfRule type="cellIs" dxfId="722" priority="1918" stopIfTrue="1" operator="equal">
      <formula>"AKTUELL"</formula>
    </cfRule>
    <cfRule type="cellIs" dxfId="721" priority="1919" stopIfTrue="1" operator="equal">
      <formula>"NICHT AKTUELL"</formula>
    </cfRule>
    <cfRule type="cellIs" dxfId="720" priority="1920" stopIfTrue="1" operator="equal">
      <formula>"NOCH NICHT AKTUELL"</formula>
    </cfRule>
  </conditionalFormatting>
  <conditionalFormatting sqref="S168">
    <cfRule type="cellIs" dxfId="719" priority="1915" stopIfTrue="1" operator="equal">
      <formula>"AKTUELL"</formula>
    </cfRule>
    <cfRule type="cellIs" dxfId="718" priority="1916" stopIfTrue="1" operator="equal">
      <formula>"NICHT AKTUELL"</formula>
    </cfRule>
    <cfRule type="cellIs" dxfId="717" priority="1917" stopIfTrue="1" operator="equal">
      <formula>"NOCH NICHT AKTUELL"</formula>
    </cfRule>
  </conditionalFormatting>
  <conditionalFormatting sqref="S240">
    <cfRule type="cellIs" dxfId="716" priority="1912" stopIfTrue="1" operator="equal">
      <formula>"AKTUELL"</formula>
    </cfRule>
    <cfRule type="cellIs" dxfId="715" priority="1913" stopIfTrue="1" operator="equal">
      <formula>"NICHT AKTUELL"</formula>
    </cfRule>
    <cfRule type="cellIs" dxfId="714" priority="1914" stopIfTrue="1" operator="equal">
      <formula>"NOCH NICHT AKTUELL"</formula>
    </cfRule>
  </conditionalFormatting>
  <conditionalFormatting sqref="S80">
    <cfRule type="cellIs" dxfId="713" priority="1909" stopIfTrue="1" operator="equal">
      <formula>"AKTUELL"</formula>
    </cfRule>
    <cfRule type="cellIs" dxfId="712" priority="1910" stopIfTrue="1" operator="equal">
      <formula>"NICHT AKTUELL"</formula>
    </cfRule>
    <cfRule type="cellIs" dxfId="711" priority="1911" stopIfTrue="1" operator="equal">
      <formula>"NOCH NICHT AKTUELL"</formula>
    </cfRule>
  </conditionalFormatting>
  <conditionalFormatting sqref="S81">
    <cfRule type="cellIs" dxfId="710" priority="1906" stopIfTrue="1" operator="equal">
      <formula>"AKTUELL"</formula>
    </cfRule>
    <cfRule type="cellIs" dxfId="709" priority="1907" stopIfTrue="1" operator="equal">
      <formula>"NICHT AKTUELL"</formula>
    </cfRule>
    <cfRule type="cellIs" dxfId="708" priority="1908" stopIfTrue="1" operator="equal">
      <formula>"NOCH NICHT AKTUELL"</formula>
    </cfRule>
  </conditionalFormatting>
  <conditionalFormatting sqref="S152">
    <cfRule type="cellIs" dxfId="707" priority="1903" stopIfTrue="1" operator="equal">
      <formula>"AKTUELL"</formula>
    </cfRule>
    <cfRule type="cellIs" dxfId="706" priority="1904" stopIfTrue="1" operator="equal">
      <formula>"NICHT AKTUELL"</formula>
    </cfRule>
    <cfRule type="cellIs" dxfId="705" priority="1905" stopIfTrue="1" operator="equal">
      <formula>"NOCH NICHT AKTUELL"</formula>
    </cfRule>
  </conditionalFormatting>
  <conditionalFormatting sqref="S153">
    <cfRule type="cellIs" dxfId="704" priority="1900" stopIfTrue="1" operator="equal">
      <formula>"AKTUELL"</formula>
    </cfRule>
    <cfRule type="cellIs" dxfId="703" priority="1901" stopIfTrue="1" operator="equal">
      <formula>"NICHT AKTUELL"</formula>
    </cfRule>
    <cfRule type="cellIs" dxfId="702" priority="1902" stopIfTrue="1" operator="equal">
      <formula>"NOCH NICHT AKTUELL"</formula>
    </cfRule>
  </conditionalFormatting>
  <conditionalFormatting sqref="S154">
    <cfRule type="cellIs" dxfId="701" priority="1897" stopIfTrue="1" operator="equal">
      <formula>"AKTUELL"</formula>
    </cfRule>
    <cfRule type="cellIs" dxfId="700" priority="1898" stopIfTrue="1" operator="equal">
      <formula>"NICHT AKTUELL"</formula>
    </cfRule>
    <cfRule type="cellIs" dxfId="699" priority="1899" stopIfTrue="1" operator="equal">
      <formula>"NOCH NICHT AKTUELL"</formula>
    </cfRule>
  </conditionalFormatting>
  <conditionalFormatting sqref="S313">
    <cfRule type="cellIs" dxfId="698" priority="1894" stopIfTrue="1" operator="equal">
      <formula>"AKTUELL"</formula>
    </cfRule>
    <cfRule type="cellIs" dxfId="697" priority="1895" stopIfTrue="1" operator="equal">
      <formula>"NICHT AKTUELL"</formula>
    </cfRule>
    <cfRule type="cellIs" dxfId="696" priority="1896" stopIfTrue="1" operator="equal">
      <formula>"NOCH NICHT AKTUELL"</formula>
    </cfRule>
  </conditionalFormatting>
  <conditionalFormatting sqref="S131">
    <cfRule type="cellIs" dxfId="695" priority="1891" stopIfTrue="1" operator="equal">
      <formula>"AKTUELL"</formula>
    </cfRule>
    <cfRule type="cellIs" dxfId="694" priority="1892" stopIfTrue="1" operator="equal">
      <formula>"NICHT AKTUELL"</formula>
    </cfRule>
    <cfRule type="cellIs" dxfId="693" priority="1893" stopIfTrue="1" operator="equal">
      <formula>"NOCH NICHT AKTUELL"</formula>
    </cfRule>
  </conditionalFormatting>
  <conditionalFormatting sqref="S231">
    <cfRule type="cellIs" dxfId="692" priority="1888" stopIfTrue="1" operator="equal">
      <formula>"AKTUELL"</formula>
    </cfRule>
    <cfRule type="cellIs" dxfId="691" priority="1889" stopIfTrue="1" operator="equal">
      <formula>"NICHT AKTUELL"</formula>
    </cfRule>
    <cfRule type="cellIs" dxfId="690" priority="1890" stopIfTrue="1" operator="equal">
      <formula>"NOCH NICHT AKTUELL"</formula>
    </cfRule>
  </conditionalFormatting>
  <conditionalFormatting sqref="S278">
    <cfRule type="cellIs" dxfId="689" priority="1885" stopIfTrue="1" operator="equal">
      <formula>"AKTUELL"</formula>
    </cfRule>
    <cfRule type="cellIs" dxfId="688" priority="1886" stopIfTrue="1" operator="equal">
      <formula>"NICHT AKTUELL"</formula>
    </cfRule>
    <cfRule type="cellIs" dxfId="687" priority="1887" stopIfTrue="1" operator="equal">
      <formula>"NOCH NICHT AKTUELL"</formula>
    </cfRule>
  </conditionalFormatting>
  <conditionalFormatting sqref="S85">
    <cfRule type="cellIs" dxfId="686" priority="1882" stopIfTrue="1" operator="equal">
      <formula>"AKTUELL"</formula>
    </cfRule>
    <cfRule type="cellIs" dxfId="685" priority="1883" stopIfTrue="1" operator="equal">
      <formula>"NICHT AKTUELL"</formula>
    </cfRule>
    <cfRule type="cellIs" dxfId="684" priority="1884" stopIfTrue="1" operator="equal">
      <formula>"NOCH NICHT AKTUELL"</formula>
    </cfRule>
  </conditionalFormatting>
  <conditionalFormatting sqref="S126">
    <cfRule type="cellIs" dxfId="683" priority="1879" stopIfTrue="1" operator="equal">
      <formula>"AKTUELL"</formula>
    </cfRule>
    <cfRule type="cellIs" dxfId="682" priority="1880" stopIfTrue="1" operator="equal">
      <formula>"NICHT AKTUELL"</formula>
    </cfRule>
    <cfRule type="cellIs" dxfId="681" priority="1881" stopIfTrue="1" operator="equal">
      <formula>"NOCH NICHT AKTUELL"</formula>
    </cfRule>
  </conditionalFormatting>
  <conditionalFormatting sqref="S271">
    <cfRule type="cellIs" dxfId="680" priority="1876" stopIfTrue="1" operator="equal">
      <formula>"AKTUELL"</formula>
    </cfRule>
    <cfRule type="cellIs" dxfId="679" priority="1877" stopIfTrue="1" operator="equal">
      <formula>"NICHT AKTUELL"</formula>
    </cfRule>
    <cfRule type="cellIs" dxfId="678" priority="1878" stopIfTrue="1" operator="equal">
      <formula>"NOCH NICHT AKTUELL"</formula>
    </cfRule>
  </conditionalFormatting>
  <conditionalFormatting sqref="S82">
    <cfRule type="cellIs" dxfId="677" priority="1873" stopIfTrue="1" operator="equal">
      <formula>"AKTUELL"</formula>
    </cfRule>
    <cfRule type="cellIs" dxfId="676" priority="1874" stopIfTrue="1" operator="equal">
      <formula>"NICHT AKTUELL"</formula>
    </cfRule>
    <cfRule type="cellIs" dxfId="675" priority="1875" stopIfTrue="1" operator="equal">
      <formula>"NOCH NICHT AKTUELL"</formula>
    </cfRule>
  </conditionalFormatting>
  <conditionalFormatting sqref="S83">
    <cfRule type="cellIs" dxfId="674" priority="1870" stopIfTrue="1" operator="equal">
      <formula>"AKTUELL"</formula>
    </cfRule>
    <cfRule type="cellIs" dxfId="673" priority="1871" stopIfTrue="1" operator="equal">
      <formula>"NICHT AKTUELL"</formula>
    </cfRule>
    <cfRule type="cellIs" dxfId="672" priority="1872" stopIfTrue="1" operator="equal">
      <formula>"NOCH NICHT AKTUELL"</formula>
    </cfRule>
  </conditionalFormatting>
  <conditionalFormatting sqref="S84">
    <cfRule type="cellIs" dxfId="671" priority="1867" stopIfTrue="1" operator="equal">
      <formula>"AKTUELL"</formula>
    </cfRule>
    <cfRule type="cellIs" dxfId="670" priority="1868" stopIfTrue="1" operator="equal">
      <formula>"NICHT AKTUELL"</formula>
    </cfRule>
    <cfRule type="cellIs" dxfId="669" priority="1869" stopIfTrue="1" operator="equal">
      <formula>"NOCH NICHT AKTUELL"</formula>
    </cfRule>
  </conditionalFormatting>
  <conditionalFormatting sqref="S46">
    <cfRule type="cellIs" dxfId="668" priority="1864" stopIfTrue="1" operator="equal">
      <formula>"AKTUELL"</formula>
    </cfRule>
    <cfRule type="cellIs" dxfId="667" priority="1865" stopIfTrue="1" operator="equal">
      <formula>"NICHT AKTUELL"</formula>
    </cfRule>
    <cfRule type="cellIs" dxfId="666" priority="1866" stopIfTrue="1" operator="equal">
      <formula>"NOCH NICHT AKTUELL"</formula>
    </cfRule>
  </conditionalFormatting>
  <conditionalFormatting sqref="S71:S74">
    <cfRule type="cellIs" dxfId="665" priority="1861" stopIfTrue="1" operator="equal">
      <formula>"AKTUELL"</formula>
    </cfRule>
    <cfRule type="cellIs" dxfId="664" priority="1862" stopIfTrue="1" operator="equal">
      <formula>"NICHT AKTUELL"</formula>
    </cfRule>
    <cfRule type="cellIs" dxfId="663" priority="1863" stopIfTrue="1" operator="equal">
      <formula>"NOCH NICHT AKTUELL"</formula>
    </cfRule>
  </conditionalFormatting>
  <conditionalFormatting sqref="S163">
    <cfRule type="cellIs" dxfId="662" priority="1858" stopIfTrue="1" operator="equal">
      <formula>"AKTUELL"</formula>
    </cfRule>
    <cfRule type="cellIs" dxfId="661" priority="1859" stopIfTrue="1" operator="equal">
      <formula>"NICHT AKTUELL"</formula>
    </cfRule>
    <cfRule type="cellIs" dxfId="660" priority="1860" stopIfTrue="1" operator="equal">
      <formula>"NOCH NICHT AKTUELL"</formula>
    </cfRule>
  </conditionalFormatting>
  <conditionalFormatting sqref="S246">
    <cfRule type="cellIs" dxfId="659" priority="1855" stopIfTrue="1" operator="equal">
      <formula>"AKTUELL"</formula>
    </cfRule>
    <cfRule type="cellIs" dxfId="658" priority="1856" stopIfTrue="1" operator="equal">
      <formula>"NICHT AKTUELL"</formula>
    </cfRule>
    <cfRule type="cellIs" dxfId="657" priority="1857" stopIfTrue="1" operator="equal">
      <formula>"NOCH NICHT AKTUELL"</formula>
    </cfRule>
  </conditionalFormatting>
  <conditionalFormatting sqref="S175">
    <cfRule type="cellIs" dxfId="656" priority="1852" stopIfTrue="1" operator="equal">
      <formula>"AKTUELL"</formula>
    </cfRule>
    <cfRule type="cellIs" dxfId="655" priority="1853" stopIfTrue="1" operator="equal">
      <formula>"NICHT AKTUELL"</formula>
    </cfRule>
    <cfRule type="cellIs" dxfId="654" priority="1854" stopIfTrue="1" operator="equal">
      <formula>"NOCH NICHT AKTUELL"</formula>
    </cfRule>
  </conditionalFormatting>
  <conditionalFormatting sqref="S243">
    <cfRule type="cellIs" dxfId="653" priority="1849" stopIfTrue="1" operator="equal">
      <formula>"AKTUELL"</formula>
    </cfRule>
    <cfRule type="cellIs" dxfId="652" priority="1850" stopIfTrue="1" operator="equal">
      <formula>"NICHT AKTUELL"</formula>
    </cfRule>
    <cfRule type="cellIs" dxfId="651" priority="1851" stopIfTrue="1" operator="equal">
      <formula>"NOCH NICHT AKTUELL"</formula>
    </cfRule>
  </conditionalFormatting>
  <conditionalFormatting sqref="S38">
    <cfRule type="cellIs" dxfId="650" priority="1846" stopIfTrue="1" operator="equal">
      <formula>"AKTUELL"</formula>
    </cfRule>
    <cfRule type="cellIs" dxfId="649" priority="1847" stopIfTrue="1" operator="equal">
      <formula>"NICHT AKTUELL"</formula>
    </cfRule>
    <cfRule type="cellIs" dxfId="648" priority="1848" stopIfTrue="1" operator="equal">
      <formula>"NOCH NICHT AKTUELL"</formula>
    </cfRule>
  </conditionalFormatting>
  <conditionalFormatting sqref="S68">
    <cfRule type="cellIs" dxfId="647" priority="1843" stopIfTrue="1" operator="equal">
      <formula>"AKTUELL"</formula>
    </cfRule>
    <cfRule type="cellIs" dxfId="646" priority="1844" stopIfTrue="1" operator="equal">
      <formula>"NICHT AKTUELL"</formula>
    </cfRule>
    <cfRule type="cellIs" dxfId="645" priority="1845" stopIfTrue="1" operator="equal">
      <formula>"NOCH NICHT AKTUELL"</formula>
    </cfRule>
  </conditionalFormatting>
  <conditionalFormatting sqref="S70">
    <cfRule type="cellIs" dxfId="644" priority="1840" stopIfTrue="1" operator="equal">
      <formula>"AKTUELL"</formula>
    </cfRule>
    <cfRule type="cellIs" dxfId="643" priority="1841" stopIfTrue="1" operator="equal">
      <formula>"NICHT AKTUELL"</formula>
    </cfRule>
    <cfRule type="cellIs" dxfId="642" priority="1842" stopIfTrue="1" operator="equal">
      <formula>"NOCH NICHT AKTUELL"</formula>
    </cfRule>
  </conditionalFormatting>
  <conditionalFormatting sqref="S179">
    <cfRule type="cellIs" dxfId="641" priority="1837" stopIfTrue="1" operator="equal">
      <formula>"AKTUELL"</formula>
    </cfRule>
    <cfRule type="cellIs" dxfId="640" priority="1838" stopIfTrue="1" operator="equal">
      <formula>"NICHT AKTUELL"</formula>
    </cfRule>
    <cfRule type="cellIs" dxfId="639" priority="1839" stopIfTrue="1" operator="equal">
      <formula>"NOCH NICHT AKTUELL"</formula>
    </cfRule>
  </conditionalFormatting>
  <conditionalFormatting sqref="S235">
    <cfRule type="cellIs" dxfId="638" priority="1834" stopIfTrue="1" operator="equal">
      <formula>"AKTUELL"</formula>
    </cfRule>
    <cfRule type="cellIs" dxfId="637" priority="1835" stopIfTrue="1" operator="equal">
      <formula>"NICHT AKTUELL"</formula>
    </cfRule>
    <cfRule type="cellIs" dxfId="636" priority="1836" stopIfTrue="1" operator="equal">
      <formula>"NOCH NICHT AKTUELL"</formula>
    </cfRule>
  </conditionalFormatting>
  <conditionalFormatting sqref="S236">
    <cfRule type="cellIs" dxfId="635" priority="1831" stopIfTrue="1" operator="equal">
      <formula>"AKTUELL"</formula>
    </cfRule>
    <cfRule type="cellIs" dxfId="634" priority="1832" stopIfTrue="1" operator="equal">
      <formula>"NICHT AKTUELL"</formula>
    </cfRule>
    <cfRule type="cellIs" dxfId="633" priority="1833" stopIfTrue="1" operator="equal">
      <formula>"NOCH NICHT AKTUELL"</formula>
    </cfRule>
  </conditionalFormatting>
  <conditionalFormatting sqref="S291">
    <cfRule type="cellIs" dxfId="632" priority="1828" stopIfTrue="1" operator="equal">
      <formula>"AKTUELL"</formula>
    </cfRule>
    <cfRule type="cellIs" dxfId="631" priority="1829" stopIfTrue="1" operator="equal">
      <formula>"NICHT AKTUELL"</formula>
    </cfRule>
    <cfRule type="cellIs" dxfId="630" priority="1830" stopIfTrue="1" operator="equal">
      <formula>"NOCH NICHT AKTUELL"</formula>
    </cfRule>
  </conditionalFormatting>
  <conditionalFormatting sqref="S295">
    <cfRule type="cellIs" dxfId="629" priority="1825" stopIfTrue="1" operator="equal">
      <formula>"AKTUELL"</formula>
    </cfRule>
    <cfRule type="cellIs" dxfId="628" priority="1826" stopIfTrue="1" operator="equal">
      <formula>"NICHT AKTUELL"</formula>
    </cfRule>
    <cfRule type="cellIs" dxfId="627" priority="1827" stopIfTrue="1" operator="equal">
      <formula>"NOCH NICHT AKTUELL"</formula>
    </cfRule>
  </conditionalFormatting>
  <conditionalFormatting sqref="S299">
    <cfRule type="cellIs" dxfId="626" priority="1822" stopIfTrue="1" operator="equal">
      <formula>"AKTUELL"</formula>
    </cfRule>
    <cfRule type="cellIs" dxfId="625" priority="1823" stopIfTrue="1" operator="equal">
      <formula>"NICHT AKTUELL"</formula>
    </cfRule>
    <cfRule type="cellIs" dxfId="624" priority="1824" stopIfTrue="1" operator="equal">
      <formula>"NOCH NICHT AKTUELL"</formula>
    </cfRule>
  </conditionalFormatting>
  <conditionalFormatting sqref="S35">
    <cfRule type="cellIs" dxfId="623" priority="1819" stopIfTrue="1" operator="equal">
      <formula>"AKTUELL"</formula>
    </cfRule>
    <cfRule type="cellIs" dxfId="622" priority="1820" stopIfTrue="1" operator="equal">
      <formula>"NICHT AKTUELL"</formula>
    </cfRule>
    <cfRule type="cellIs" dxfId="621" priority="1821" stopIfTrue="1" operator="equal">
      <formula>"NOCH NICHT AKTUELL"</formula>
    </cfRule>
  </conditionalFormatting>
  <conditionalFormatting sqref="S108">
    <cfRule type="cellIs" dxfId="620" priority="1816" stopIfTrue="1" operator="equal">
      <formula>"AKTUELL"</formula>
    </cfRule>
    <cfRule type="cellIs" dxfId="619" priority="1817" stopIfTrue="1" operator="equal">
      <formula>"NICHT AKTUELL"</formula>
    </cfRule>
    <cfRule type="cellIs" dxfId="618" priority="1818" stopIfTrue="1" operator="equal">
      <formula>"NOCH NICHT AKTUELL"</formula>
    </cfRule>
  </conditionalFormatting>
  <conditionalFormatting sqref="S37">
    <cfRule type="cellIs" dxfId="617" priority="1813" stopIfTrue="1" operator="equal">
      <formula>"AKTUELL"</formula>
    </cfRule>
    <cfRule type="cellIs" dxfId="616" priority="1814" stopIfTrue="1" operator="equal">
      <formula>"NICHT AKTUELL"</formula>
    </cfRule>
    <cfRule type="cellIs" dxfId="615" priority="1815" stopIfTrue="1" operator="equal">
      <formula>"NOCH NICHT AKTUELL"</formula>
    </cfRule>
  </conditionalFormatting>
  <conditionalFormatting sqref="S92">
    <cfRule type="cellIs" dxfId="614" priority="1810" stopIfTrue="1" operator="equal">
      <formula>"AKTUELL"</formula>
    </cfRule>
    <cfRule type="cellIs" dxfId="613" priority="1811" stopIfTrue="1" operator="equal">
      <formula>"NICHT AKTUELL"</formula>
    </cfRule>
    <cfRule type="cellIs" dxfId="612" priority="1812" stopIfTrue="1" operator="equal">
      <formula>"NOCH NICHT AKTUELL"</formula>
    </cfRule>
  </conditionalFormatting>
  <conditionalFormatting sqref="S314">
    <cfRule type="cellIs" dxfId="611" priority="1807" stopIfTrue="1" operator="equal">
      <formula>"AKTUELL"</formula>
    </cfRule>
    <cfRule type="cellIs" dxfId="610" priority="1808" stopIfTrue="1" operator="equal">
      <formula>"NICHT AKTUELL"</formula>
    </cfRule>
    <cfRule type="cellIs" dxfId="609" priority="1809" stopIfTrue="1" operator="equal">
      <formula>"NOCH NICHT AKTUELL"</formula>
    </cfRule>
  </conditionalFormatting>
  <conditionalFormatting sqref="S315">
    <cfRule type="cellIs" dxfId="608" priority="1804" stopIfTrue="1" operator="equal">
      <formula>"AKTUELL"</formula>
    </cfRule>
    <cfRule type="cellIs" dxfId="607" priority="1805" stopIfTrue="1" operator="equal">
      <formula>"NICHT AKTUELL"</formula>
    </cfRule>
    <cfRule type="cellIs" dxfId="606" priority="1806" stopIfTrue="1" operator="equal">
      <formula>"NOCH NICHT AKTUELL"</formula>
    </cfRule>
  </conditionalFormatting>
  <conditionalFormatting sqref="S257">
    <cfRule type="cellIs" dxfId="605" priority="1801" stopIfTrue="1" operator="equal">
      <formula>"AKTUELL"</formula>
    </cfRule>
    <cfRule type="cellIs" dxfId="604" priority="1802" stopIfTrue="1" operator="equal">
      <formula>"NICHT AKTUELL"</formula>
    </cfRule>
    <cfRule type="cellIs" dxfId="603" priority="1803" stopIfTrue="1" operator="equal">
      <formula>"NOCH NICHT AKTUELL"</formula>
    </cfRule>
  </conditionalFormatting>
  <conditionalFormatting sqref="S258">
    <cfRule type="cellIs" dxfId="602" priority="1798" stopIfTrue="1" operator="equal">
      <formula>"AKTUELL"</formula>
    </cfRule>
    <cfRule type="cellIs" dxfId="601" priority="1799" stopIfTrue="1" operator="equal">
      <formula>"NICHT AKTUELL"</formula>
    </cfRule>
    <cfRule type="cellIs" dxfId="600" priority="1800" stopIfTrue="1" operator="equal">
      <formula>"NOCH NICHT AKTUELL"</formula>
    </cfRule>
  </conditionalFormatting>
  <conditionalFormatting sqref="S19">
    <cfRule type="cellIs" dxfId="599" priority="1795" stopIfTrue="1" operator="equal">
      <formula>"AKTUELL"</formula>
    </cfRule>
    <cfRule type="cellIs" dxfId="598" priority="1796" stopIfTrue="1" operator="equal">
      <formula>"NICHT AKTUELL"</formula>
    </cfRule>
    <cfRule type="cellIs" dxfId="597" priority="1797" stopIfTrue="1" operator="equal">
      <formula>"NOCH NICHT AKTUELL"</formula>
    </cfRule>
  </conditionalFormatting>
  <conditionalFormatting sqref="S39">
    <cfRule type="cellIs" dxfId="596" priority="1792" stopIfTrue="1" operator="equal">
      <formula>"AKTUELL"</formula>
    </cfRule>
    <cfRule type="cellIs" dxfId="595" priority="1793" stopIfTrue="1" operator="equal">
      <formula>"NICHT AKTUELL"</formula>
    </cfRule>
    <cfRule type="cellIs" dxfId="594" priority="1794" stopIfTrue="1" operator="equal">
      <formula>"NOCH NICHT AKTUELL"</formula>
    </cfRule>
  </conditionalFormatting>
  <conditionalFormatting sqref="S40">
    <cfRule type="cellIs" dxfId="593" priority="1789" stopIfTrue="1" operator="equal">
      <formula>"AKTUELL"</formula>
    </cfRule>
    <cfRule type="cellIs" dxfId="592" priority="1790" stopIfTrue="1" operator="equal">
      <formula>"NICHT AKTUELL"</formula>
    </cfRule>
    <cfRule type="cellIs" dxfId="591" priority="1791" stopIfTrue="1" operator="equal">
      <formula>"NOCH NICHT AKTUELL"</formula>
    </cfRule>
  </conditionalFormatting>
  <conditionalFormatting sqref="S141">
    <cfRule type="cellIs" dxfId="590" priority="1786" stopIfTrue="1" operator="equal">
      <formula>"AKTUELL"</formula>
    </cfRule>
    <cfRule type="cellIs" dxfId="589" priority="1787" stopIfTrue="1" operator="equal">
      <formula>"NICHT AKTUELL"</formula>
    </cfRule>
    <cfRule type="cellIs" dxfId="588" priority="1788" stopIfTrue="1" operator="equal">
      <formula>"NOCH NICHT AKTUELL"</formula>
    </cfRule>
  </conditionalFormatting>
  <conditionalFormatting sqref="S232">
    <cfRule type="cellIs" dxfId="587" priority="1783" stopIfTrue="1" operator="equal">
      <formula>"AKTUELL"</formula>
    </cfRule>
    <cfRule type="cellIs" dxfId="586" priority="1784" stopIfTrue="1" operator="equal">
      <formula>"NICHT AKTUELL"</formula>
    </cfRule>
    <cfRule type="cellIs" dxfId="585" priority="1785" stopIfTrue="1" operator="equal">
      <formula>"NOCH NICHT AKTUELL"</formula>
    </cfRule>
  </conditionalFormatting>
  <conditionalFormatting sqref="S303">
    <cfRule type="cellIs" dxfId="584" priority="1780" stopIfTrue="1" operator="equal">
      <formula>"AKTUELL"</formula>
    </cfRule>
    <cfRule type="cellIs" dxfId="583" priority="1781" stopIfTrue="1" operator="equal">
      <formula>"NICHT AKTUELL"</formula>
    </cfRule>
    <cfRule type="cellIs" dxfId="582" priority="1782" stopIfTrue="1" operator="equal">
      <formula>"NOCH NICHT AKTUELL"</formula>
    </cfRule>
  </conditionalFormatting>
  <conditionalFormatting sqref="S306">
    <cfRule type="cellIs" dxfId="581" priority="1777" stopIfTrue="1" operator="equal">
      <formula>"AKTUELL"</formula>
    </cfRule>
    <cfRule type="cellIs" dxfId="580" priority="1778" stopIfTrue="1" operator="equal">
      <formula>"NICHT AKTUELL"</formula>
    </cfRule>
    <cfRule type="cellIs" dxfId="579" priority="1779" stopIfTrue="1" operator="equal">
      <formula>"NOCH NICHT AKTUELL"</formula>
    </cfRule>
  </conditionalFormatting>
  <conditionalFormatting sqref="S309">
    <cfRule type="cellIs" dxfId="578" priority="1774" stopIfTrue="1" operator="equal">
      <formula>"AKTUELL"</formula>
    </cfRule>
    <cfRule type="cellIs" dxfId="577" priority="1775" stopIfTrue="1" operator="equal">
      <formula>"NICHT AKTUELL"</formula>
    </cfRule>
    <cfRule type="cellIs" dxfId="576" priority="1776" stopIfTrue="1" operator="equal">
      <formula>"NOCH NICHT AKTUELL"</formula>
    </cfRule>
  </conditionalFormatting>
  <conditionalFormatting sqref="S28">
    <cfRule type="cellIs" dxfId="575" priority="1771" stopIfTrue="1" operator="equal">
      <formula>"AKTUELL"</formula>
    </cfRule>
    <cfRule type="cellIs" dxfId="574" priority="1772" stopIfTrue="1" operator="equal">
      <formula>"NICHT AKTUELL"</formula>
    </cfRule>
    <cfRule type="cellIs" dxfId="573" priority="1773" stopIfTrue="1" operator="equal">
      <formula>"NOCH NICHT AKTUELL"</formula>
    </cfRule>
  </conditionalFormatting>
  <conditionalFormatting sqref="S312">
    <cfRule type="cellIs" dxfId="572" priority="1768" stopIfTrue="1" operator="equal">
      <formula>"AKTUELL"</formula>
    </cfRule>
    <cfRule type="cellIs" dxfId="571" priority="1769" stopIfTrue="1" operator="equal">
      <formula>"NICHT AKTUELL"</formula>
    </cfRule>
    <cfRule type="cellIs" dxfId="570" priority="1770" stopIfTrue="1" operator="equal">
      <formula>"NOCH NICHT AKTUELL"</formula>
    </cfRule>
  </conditionalFormatting>
  <conditionalFormatting sqref="S316">
    <cfRule type="cellIs" dxfId="569" priority="1765" stopIfTrue="1" operator="equal">
      <formula>"AKTUELL"</formula>
    </cfRule>
    <cfRule type="cellIs" dxfId="568" priority="1766" stopIfTrue="1" operator="equal">
      <formula>"NICHT AKTUELL"</formula>
    </cfRule>
    <cfRule type="cellIs" dxfId="567" priority="1767" stopIfTrue="1" operator="equal">
      <formula>"NOCH NICHT AKTUELL"</formula>
    </cfRule>
  </conditionalFormatting>
  <conditionalFormatting sqref="S164">
    <cfRule type="cellIs" dxfId="566" priority="1762" stopIfTrue="1" operator="equal">
      <formula>"AKTUELL"</formula>
    </cfRule>
    <cfRule type="cellIs" dxfId="565" priority="1763" stopIfTrue="1" operator="equal">
      <formula>"NICHT AKTUELL"</formula>
    </cfRule>
    <cfRule type="cellIs" dxfId="564" priority="1764" stopIfTrue="1" operator="equal">
      <formula>"NOCH NICHT AKTUELL"</formula>
    </cfRule>
  </conditionalFormatting>
  <conditionalFormatting sqref="S120:S121 S123:S124">
    <cfRule type="cellIs" dxfId="563" priority="1759" stopIfTrue="1" operator="equal">
      <formula>"AKTUELL"</formula>
    </cfRule>
    <cfRule type="cellIs" dxfId="562" priority="1760" stopIfTrue="1" operator="equal">
      <formula>"NICHT AKTUELL"</formula>
    </cfRule>
    <cfRule type="cellIs" dxfId="561" priority="1761" stopIfTrue="1" operator="equal">
      <formula>"NOCH NICHT AKTUELL"</formula>
    </cfRule>
  </conditionalFormatting>
  <conditionalFormatting sqref="S183 S187 S191 S195">
    <cfRule type="cellIs" dxfId="560" priority="1756" stopIfTrue="1" operator="equal">
      <formula>"AKTUELL"</formula>
    </cfRule>
    <cfRule type="cellIs" dxfId="559" priority="1757" stopIfTrue="1" operator="equal">
      <formula>"NICHT AKTUELL"</formula>
    </cfRule>
    <cfRule type="cellIs" dxfId="558" priority="1758" stopIfTrue="1" operator="equal">
      <formula>"NOCH NICHT AKTUELL"</formula>
    </cfRule>
  </conditionalFormatting>
  <conditionalFormatting sqref="S93">
    <cfRule type="cellIs" dxfId="557" priority="1753" stopIfTrue="1" operator="equal">
      <formula>"AKTUELL"</formula>
    </cfRule>
    <cfRule type="cellIs" dxfId="556" priority="1754" stopIfTrue="1" operator="equal">
      <formula>"NICHT AKTUELL"</formula>
    </cfRule>
    <cfRule type="cellIs" dxfId="555" priority="1755" stopIfTrue="1" operator="equal">
      <formula>"NOCH NICHT AKTUELL"</formula>
    </cfRule>
  </conditionalFormatting>
  <conditionalFormatting sqref="S155">
    <cfRule type="cellIs" dxfId="554" priority="1750" stopIfTrue="1" operator="equal">
      <formula>"AKTUELL"</formula>
    </cfRule>
    <cfRule type="cellIs" dxfId="553" priority="1751" stopIfTrue="1" operator="equal">
      <formula>"NICHT AKTUELL"</formula>
    </cfRule>
    <cfRule type="cellIs" dxfId="552" priority="1752" stopIfTrue="1" operator="equal">
      <formula>"NOCH NICHT AKTUELL"</formula>
    </cfRule>
  </conditionalFormatting>
  <conditionalFormatting sqref="S135">
    <cfRule type="cellIs" dxfId="551" priority="1747" stopIfTrue="1" operator="equal">
      <formula>"AKTUELL"</formula>
    </cfRule>
    <cfRule type="cellIs" dxfId="550" priority="1748" stopIfTrue="1" operator="equal">
      <formula>"NICHT AKTUELL"</formula>
    </cfRule>
    <cfRule type="cellIs" dxfId="549" priority="1749" stopIfTrue="1" operator="equal">
      <formula>"NOCH NICHT AKTUELL"</formula>
    </cfRule>
  </conditionalFormatting>
  <conditionalFormatting sqref="S199 S203 S207 S211">
    <cfRule type="cellIs" dxfId="548" priority="1744" stopIfTrue="1" operator="equal">
      <formula>"AKTUELL"</formula>
    </cfRule>
    <cfRule type="cellIs" dxfId="547" priority="1745" stopIfTrue="1" operator="equal">
      <formula>"NICHT AKTUELL"</formula>
    </cfRule>
    <cfRule type="cellIs" dxfId="546" priority="1746" stopIfTrue="1" operator="equal">
      <formula>"NOCH NICHT AKTUELL"</formula>
    </cfRule>
  </conditionalFormatting>
  <conditionalFormatting sqref="S133">
    <cfRule type="cellIs" dxfId="545" priority="1741" stopIfTrue="1" operator="equal">
      <formula>"AKTUELL"</formula>
    </cfRule>
    <cfRule type="cellIs" dxfId="544" priority="1742" stopIfTrue="1" operator="equal">
      <formula>"NICHT AKTUELL"</formula>
    </cfRule>
    <cfRule type="cellIs" dxfId="543" priority="1743" stopIfTrue="1" operator="equal">
      <formula>"NOCH NICHT AKTUELL"</formula>
    </cfRule>
  </conditionalFormatting>
  <conditionalFormatting sqref="S285">
    <cfRule type="cellIs" dxfId="542" priority="1738" stopIfTrue="1" operator="equal">
      <formula>"AKTUELL"</formula>
    </cfRule>
    <cfRule type="cellIs" dxfId="541" priority="1739" stopIfTrue="1" operator="equal">
      <formula>"NICHT AKTUELL"</formula>
    </cfRule>
    <cfRule type="cellIs" dxfId="540" priority="1740" stopIfTrue="1" operator="equal">
      <formula>"NOCH NICHT AKTUELL"</formula>
    </cfRule>
  </conditionalFormatting>
  <conditionalFormatting sqref="S287">
    <cfRule type="cellIs" dxfId="539" priority="1735" stopIfTrue="1" operator="equal">
      <formula>"AKTUELL"</formula>
    </cfRule>
    <cfRule type="cellIs" dxfId="538" priority="1736" stopIfTrue="1" operator="equal">
      <formula>"NICHT AKTUELL"</formula>
    </cfRule>
    <cfRule type="cellIs" dxfId="537" priority="1737" stopIfTrue="1" operator="equal">
      <formula>"NOCH NICHT AKTUELL"</formula>
    </cfRule>
  </conditionalFormatting>
  <conditionalFormatting sqref="S289">
    <cfRule type="cellIs" dxfId="536" priority="1732" stopIfTrue="1" operator="equal">
      <formula>"AKTUELL"</formula>
    </cfRule>
    <cfRule type="cellIs" dxfId="535" priority="1733" stopIfTrue="1" operator="equal">
      <formula>"NICHT AKTUELL"</formula>
    </cfRule>
    <cfRule type="cellIs" dxfId="534" priority="1734" stopIfTrue="1" operator="equal">
      <formula>"NOCH NICHT AKTUELL"</formula>
    </cfRule>
  </conditionalFormatting>
  <conditionalFormatting sqref="S45">
    <cfRule type="cellIs" dxfId="533" priority="1729" stopIfTrue="1" operator="equal">
      <formula>"AKTUELL"</formula>
    </cfRule>
    <cfRule type="cellIs" dxfId="532" priority="1730" stopIfTrue="1" operator="equal">
      <formula>"NICHT AKTUELL"</formula>
    </cfRule>
    <cfRule type="cellIs" dxfId="531" priority="1731" stopIfTrue="1" operator="equal">
      <formula>"NOCH NICHT AKTUELL"</formula>
    </cfRule>
  </conditionalFormatting>
  <conditionalFormatting sqref="S75">
    <cfRule type="cellIs" dxfId="530" priority="1726" stopIfTrue="1" operator="equal">
      <formula>"AKTUELL"</formula>
    </cfRule>
    <cfRule type="cellIs" dxfId="529" priority="1727" stopIfTrue="1" operator="equal">
      <formula>"NICHT AKTUELL"</formula>
    </cfRule>
    <cfRule type="cellIs" dxfId="528" priority="1728" stopIfTrue="1" operator="equal">
      <formula>"NOCH NICHT AKTUELL"</formula>
    </cfRule>
  </conditionalFormatting>
  <conditionalFormatting sqref="S76">
    <cfRule type="cellIs" dxfId="527" priority="1723" stopIfTrue="1" operator="equal">
      <formula>"AKTUELL"</formula>
    </cfRule>
    <cfRule type="cellIs" dxfId="526" priority="1724" stopIfTrue="1" operator="equal">
      <formula>"NICHT AKTUELL"</formula>
    </cfRule>
    <cfRule type="cellIs" dxfId="525" priority="1725" stopIfTrue="1" operator="equal">
      <formula>"NOCH NICHT AKTUELL"</formula>
    </cfRule>
  </conditionalFormatting>
  <conditionalFormatting sqref="S77">
    <cfRule type="cellIs" dxfId="524" priority="1720" stopIfTrue="1" operator="equal">
      <formula>"AKTUELL"</formula>
    </cfRule>
    <cfRule type="cellIs" dxfId="523" priority="1721" stopIfTrue="1" operator="equal">
      <formula>"NICHT AKTUELL"</formula>
    </cfRule>
    <cfRule type="cellIs" dxfId="522" priority="1722" stopIfTrue="1" operator="equal">
      <formula>"NOCH NICHT AKTUELL"</formula>
    </cfRule>
  </conditionalFormatting>
  <conditionalFormatting sqref="S78">
    <cfRule type="cellIs" dxfId="521" priority="1717" stopIfTrue="1" operator="equal">
      <formula>"AKTUELL"</formula>
    </cfRule>
    <cfRule type="cellIs" dxfId="520" priority="1718" stopIfTrue="1" operator="equal">
      <formula>"NICHT AKTUELL"</formula>
    </cfRule>
    <cfRule type="cellIs" dxfId="519" priority="1719" stopIfTrue="1" operator="equal">
      <formula>"NOCH NICHT AKTUELL"</formula>
    </cfRule>
  </conditionalFormatting>
  <conditionalFormatting sqref="S110">
    <cfRule type="cellIs" dxfId="518" priority="1714" stopIfTrue="1" operator="equal">
      <formula>"AKTUELL"</formula>
    </cfRule>
    <cfRule type="cellIs" dxfId="517" priority="1715" stopIfTrue="1" operator="equal">
      <formula>"NICHT AKTUELL"</formula>
    </cfRule>
    <cfRule type="cellIs" dxfId="516" priority="1716" stopIfTrue="1" operator="equal">
      <formula>"NOCH NICHT AKTUELL"</formula>
    </cfRule>
  </conditionalFormatting>
  <conditionalFormatting sqref="S162">
    <cfRule type="cellIs" dxfId="515" priority="1711" stopIfTrue="1" operator="equal">
      <formula>"AKTUELL"</formula>
    </cfRule>
    <cfRule type="cellIs" dxfId="514" priority="1712" stopIfTrue="1" operator="equal">
      <formula>"NICHT AKTUELL"</formula>
    </cfRule>
    <cfRule type="cellIs" dxfId="513" priority="1713" stopIfTrue="1" operator="equal">
      <formula>"NOCH NICHT AKTUELL"</formula>
    </cfRule>
  </conditionalFormatting>
  <conditionalFormatting sqref="S30">
    <cfRule type="cellIs" dxfId="512" priority="1708" stopIfTrue="1" operator="equal">
      <formula>"AKTUELL"</formula>
    </cfRule>
    <cfRule type="cellIs" dxfId="511" priority="1709" stopIfTrue="1" operator="equal">
      <formula>"NICHT AKTUELL"</formula>
    </cfRule>
    <cfRule type="cellIs" dxfId="510" priority="1710" stopIfTrue="1" operator="equal">
      <formula>"NOCH NICHT AKTUELL"</formula>
    </cfRule>
  </conditionalFormatting>
  <conditionalFormatting sqref="S31">
    <cfRule type="cellIs" dxfId="509" priority="1705" stopIfTrue="1" operator="equal">
      <formula>"AKTUELL"</formula>
    </cfRule>
    <cfRule type="cellIs" dxfId="508" priority="1706" stopIfTrue="1" operator="equal">
      <formula>"NICHT AKTUELL"</formula>
    </cfRule>
    <cfRule type="cellIs" dxfId="507" priority="1707" stopIfTrue="1" operator="equal">
      <formula>"NOCH NICHT AKTUELL"</formula>
    </cfRule>
  </conditionalFormatting>
  <conditionalFormatting sqref="S32">
    <cfRule type="cellIs" dxfId="506" priority="1702" stopIfTrue="1" operator="equal">
      <formula>"AKTUELL"</formula>
    </cfRule>
    <cfRule type="cellIs" dxfId="505" priority="1703" stopIfTrue="1" operator="equal">
      <formula>"NICHT AKTUELL"</formula>
    </cfRule>
    <cfRule type="cellIs" dxfId="504" priority="1704" stopIfTrue="1" operator="equal">
      <formula>"NOCH NICHT AKTUELL"</formula>
    </cfRule>
  </conditionalFormatting>
  <conditionalFormatting sqref="S33">
    <cfRule type="cellIs" dxfId="503" priority="1699" stopIfTrue="1" operator="equal">
      <formula>"AKTUELL"</formula>
    </cfRule>
    <cfRule type="cellIs" dxfId="502" priority="1700" stopIfTrue="1" operator="equal">
      <formula>"NICHT AKTUELL"</formula>
    </cfRule>
    <cfRule type="cellIs" dxfId="501" priority="1701" stopIfTrue="1" operator="equal">
      <formula>"NOCH NICHT AKTUELL"</formula>
    </cfRule>
  </conditionalFormatting>
  <conditionalFormatting sqref="S165">
    <cfRule type="cellIs" dxfId="500" priority="1696" stopIfTrue="1" operator="equal">
      <formula>"AKTUELL"</formula>
    </cfRule>
    <cfRule type="cellIs" dxfId="499" priority="1697" stopIfTrue="1" operator="equal">
      <formula>"NICHT AKTUELL"</formula>
    </cfRule>
    <cfRule type="cellIs" dxfId="498" priority="1698" stopIfTrue="1" operator="equal">
      <formula>"NOCH NICHT AKTUELL"</formula>
    </cfRule>
  </conditionalFormatting>
  <conditionalFormatting sqref="S62">
    <cfRule type="cellIs" dxfId="497" priority="1693" stopIfTrue="1" operator="equal">
      <formula>"AKTUELL"</formula>
    </cfRule>
    <cfRule type="cellIs" dxfId="496" priority="1694" stopIfTrue="1" operator="equal">
      <formula>"NICHT AKTUELL"</formula>
    </cfRule>
    <cfRule type="cellIs" dxfId="495" priority="1695" stopIfTrue="1" operator="equal">
      <formula>"NOCH NICHT AKTUELL"</formula>
    </cfRule>
  </conditionalFormatting>
  <conditionalFormatting sqref="S166">
    <cfRule type="cellIs" dxfId="494" priority="1690" stopIfTrue="1" operator="equal">
      <formula>"AKTUELL"</formula>
    </cfRule>
    <cfRule type="cellIs" dxfId="493" priority="1691" stopIfTrue="1" operator="equal">
      <formula>"NICHT AKTUELL"</formula>
    </cfRule>
    <cfRule type="cellIs" dxfId="492" priority="1692" stopIfTrue="1" operator="equal">
      <formula>"NOCH NICHT AKTUELL"</formula>
    </cfRule>
  </conditionalFormatting>
  <conditionalFormatting sqref="S167">
    <cfRule type="cellIs" dxfId="491" priority="1687" stopIfTrue="1" operator="equal">
      <formula>"AKTUELL"</formula>
    </cfRule>
    <cfRule type="cellIs" dxfId="490" priority="1688" stopIfTrue="1" operator="equal">
      <formula>"NICHT AKTUELL"</formula>
    </cfRule>
    <cfRule type="cellIs" dxfId="489" priority="1689" stopIfTrue="1" operator="equal">
      <formula>"NOCH NICHT AKTUELL"</formula>
    </cfRule>
  </conditionalFormatting>
  <conditionalFormatting sqref="S26">
    <cfRule type="cellIs" dxfId="488" priority="1684" stopIfTrue="1" operator="equal">
      <formula>"AKTUELL"</formula>
    </cfRule>
    <cfRule type="cellIs" dxfId="487" priority="1685" stopIfTrue="1" operator="equal">
      <formula>"NICHT AKTUELL"</formula>
    </cfRule>
    <cfRule type="cellIs" dxfId="486" priority="1686" stopIfTrue="1" operator="equal">
      <formula>"NOCH NICHT AKTUELL"</formula>
    </cfRule>
  </conditionalFormatting>
  <conditionalFormatting sqref="S267">
    <cfRule type="cellIs" dxfId="485" priority="1681" stopIfTrue="1" operator="equal">
      <formula>"AKTUELL"</formula>
    </cfRule>
    <cfRule type="cellIs" dxfId="484" priority="1682" stopIfTrue="1" operator="equal">
      <formula>"NICHT AKTUELL"</formula>
    </cfRule>
    <cfRule type="cellIs" dxfId="483" priority="1683" stopIfTrue="1" operator="equal">
      <formula>"NOCH NICHT AKTUELL"</formula>
    </cfRule>
  </conditionalFormatting>
  <conditionalFormatting sqref="S274">
    <cfRule type="cellIs" dxfId="482" priority="1678" stopIfTrue="1" operator="equal">
      <formula>"AKTUELL"</formula>
    </cfRule>
    <cfRule type="cellIs" dxfId="481" priority="1679" stopIfTrue="1" operator="equal">
      <formula>"NICHT AKTUELL"</formula>
    </cfRule>
    <cfRule type="cellIs" dxfId="480" priority="1680" stopIfTrue="1" operator="equal">
      <formula>"NOCH NICHT AKTUELL"</formula>
    </cfRule>
  </conditionalFormatting>
  <conditionalFormatting sqref="S47">
    <cfRule type="cellIs" dxfId="479" priority="1675" stopIfTrue="1" operator="equal">
      <formula>"AKTUELL"</formula>
    </cfRule>
    <cfRule type="cellIs" dxfId="478" priority="1676" stopIfTrue="1" operator="equal">
      <formula>"NICHT AKTUELL"</formula>
    </cfRule>
    <cfRule type="cellIs" dxfId="477" priority="1677" stopIfTrue="1" operator="equal">
      <formula>"NOCH NICHT AKTUELL"</formula>
    </cfRule>
  </conditionalFormatting>
  <conditionalFormatting sqref="S57">
    <cfRule type="cellIs" dxfId="476" priority="1672" stopIfTrue="1" operator="equal">
      <formula>"AKTUELL"</formula>
    </cfRule>
    <cfRule type="cellIs" dxfId="475" priority="1673" stopIfTrue="1" operator="equal">
      <formula>"NICHT AKTUELL"</formula>
    </cfRule>
    <cfRule type="cellIs" dxfId="474" priority="1674" stopIfTrue="1" operator="equal">
      <formula>"NOCH NICHT AKTUELL"</formula>
    </cfRule>
  </conditionalFormatting>
  <conditionalFormatting sqref="S169">
    <cfRule type="cellIs" dxfId="473" priority="1669" stopIfTrue="1" operator="equal">
      <formula>"AKTUELL"</formula>
    </cfRule>
    <cfRule type="cellIs" dxfId="472" priority="1670" stopIfTrue="1" operator="equal">
      <formula>"NICHT AKTUELL"</formula>
    </cfRule>
    <cfRule type="cellIs" dxfId="471" priority="1671" stopIfTrue="1" operator="equal">
      <formula>"NOCH NICHT AKTUELL"</formula>
    </cfRule>
  </conditionalFormatting>
  <conditionalFormatting sqref="S239">
    <cfRule type="cellIs" dxfId="470" priority="1666" stopIfTrue="1" operator="equal">
      <formula>"AKTUELL"</formula>
    </cfRule>
    <cfRule type="cellIs" dxfId="469" priority="1667" stopIfTrue="1" operator="equal">
      <formula>"NICHT AKTUELL"</formula>
    </cfRule>
    <cfRule type="cellIs" dxfId="468" priority="1668" stopIfTrue="1" operator="equal">
      <formula>"NOCH NICHT AKTUELL"</formula>
    </cfRule>
  </conditionalFormatting>
  <conditionalFormatting sqref="S148">
    <cfRule type="cellIs" dxfId="467" priority="1663" stopIfTrue="1" operator="equal">
      <formula>"AKTUELL"</formula>
    </cfRule>
    <cfRule type="cellIs" dxfId="466" priority="1664" stopIfTrue="1" operator="equal">
      <formula>"NICHT AKTUELL"</formula>
    </cfRule>
    <cfRule type="cellIs" dxfId="465" priority="1665" stopIfTrue="1" operator="equal">
      <formula>"NOCH NICHT AKTUELL"</formula>
    </cfRule>
  </conditionalFormatting>
  <conditionalFormatting sqref="S149">
    <cfRule type="cellIs" dxfId="464" priority="1660" stopIfTrue="1" operator="equal">
      <formula>"AKTUELL"</formula>
    </cfRule>
    <cfRule type="cellIs" dxfId="463" priority="1661" stopIfTrue="1" operator="equal">
      <formula>"NICHT AKTUELL"</formula>
    </cfRule>
    <cfRule type="cellIs" dxfId="462" priority="1662" stopIfTrue="1" operator="equal">
      <formula>"NOCH NICHT AKTUELL"</formula>
    </cfRule>
  </conditionalFormatting>
  <conditionalFormatting sqref="S150">
    <cfRule type="cellIs" dxfId="461" priority="1657" stopIfTrue="1" operator="equal">
      <formula>"AKTUELL"</formula>
    </cfRule>
    <cfRule type="cellIs" dxfId="460" priority="1658" stopIfTrue="1" operator="equal">
      <formula>"NICHT AKTUELL"</formula>
    </cfRule>
    <cfRule type="cellIs" dxfId="459" priority="1659" stopIfTrue="1" operator="equal">
      <formula>"NOCH NICHT AKTUELL"</formula>
    </cfRule>
  </conditionalFormatting>
  <conditionalFormatting sqref="S171">
    <cfRule type="cellIs" dxfId="458" priority="1654" stopIfTrue="1" operator="equal">
      <formula>"AKTUELL"</formula>
    </cfRule>
    <cfRule type="cellIs" dxfId="457" priority="1655" stopIfTrue="1" operator="equal">
      <formula>"NICHT AKTUELL"</formula>
    </cfRule>
    <cfRule type="cellIs" dxfId="456" priority="1656" stopIfTrue="1" operator="equal">
      <formula>"NOCH NICHT AKTUELL"</formula>
    </cfRule>
  </conditionalFormatting>
  <conditionalFormatting sqref="S87">
    <cfRule type="cellIs" dxfId="455" priority="1651" stopIfTrue="1" operator="equal">
      <formula>"AKTUELL"</formula>
    </cfRule>
    <cfRule type="cellIs" dxfId="454" priority="1652" stopIfTrue="1" operator="equal">
      <formula>"NICHT AKTUELL"</formula>
    </cfRule>
    <cfRule type="cellIs" dxfId="453" priority="1653" stopIfTrue="1" operator="equal">
      <formula>"NOCH NICHT AKTUELL"</formula>
    </cfRule>
  </conditionalFormatting>
  <conditionalFormatting sqref="S89">
    <cfRule type="cellIs" dxfId="452" priority="1648" stopIfTrue="1" operator="equal">
      <formula>"AKTUELL"</formula>
    </cfRule>
    <cfRule type="cellIs" dxfId="451" priority="1649" stopIfTrue="1" operator="equal">
      <formula>"NICHT AKTUELL"</formula>
    </cfRule>
    <cfRule type="cellIs" dxfId="450" priority="1650" stopIfTrue="1" operator="equal">
      <formula>"NOCH NICHT AKTUELL"</formula>
    </cfRule>
  </conditionalFormatting>
  <conditionalFormatting sqref="S86">
    <cfRule type="cellIs" dxfId="449" priority="1645" stopIfTrue="1" operator="equal">
      <formula>"AKTUELL"</formula>
    </cfRule>
    <cfRule type="cellIs" dxfId="448" priority="1646" stopIfTrue="1" operator="equal">
      <formula>"NICHT AKTUELL"</formula>
    </cfRule>
    <cfRule type="cellIs" dxfId="447" priority="1647" stopIfTrue="1" operator="equal">
      <formula>"NOCH NICHT AKTUELL"</formula>
    </cfRule>
  </conditionalFormatting>
  <conditionalFormatting sqref="S161">
    <cfRule type="cellIs" dxfId="446" priority="1642" stopIfTrue="1" operator="equal">
      <formula>"AKTUELL"</formula>
    </cfRule>
    <cfRule type="cellIs" dxfId="445" priority="1643" stopIfTrue="1" operator="equal">
      <formula>"NICHT AKTUELL"</formula>
    </cfRule>
    <cfRule type="cellIs" dxfId="444" priority="1644" stopIfTrue="1" operator="equal">
      <formula>"NOCH NICHT AKTUELL"</formula>
    </cfRule>
  </conditionalFormatting>
  <conditionalFormatting sqref="S317">
    <cfRule type="cellIs" dxfId="443" priority="1639" stopIfTrue="1" operator="equal">
      <formula>"AKTUELL"</formula>
    </cfRule>
    <cfRule type="cellIs" dxfId="442" priority="1640" stopIfTrue="1" operator="equal">
      <formula>"NICHT AKTUELL"</formula>
    </cfRule>
    <cfRule type="cellIs" dxfId="441" priority="1641" stopIfTrue="1" operator="equal">
      <formula>"NOCH NICHT AKTUELL"</formula>
    </cfRule>
  </conditionalFormatting>
  <conditionalFormatting sqref="S320">
    <cfRule type="cellIs" dxfId="440" priority="1636" stopIfTrue="1" operator="equal">
      <formula>"AKTUELL"</formula>
    </cfRule>
    <cfRule type="cellIs" dxfId="439" priority="1637" stopIfTrue="1" operator="equal">
      <formula>"NICHT AKTUELL"</formula>
    </cfRule>
    <cfRule type="cellIs" dxfId="438" priority="1638" stopIfTrue="1" operator="equal">
      <formula>"NOCH NICHT AKTUELL"</formula>
    </cfRule>
  </conditionalFormatting>
  <conditionalFormatting sqref="S322">
    <cfRule type="cellIs" dxfId="437" priority="1633" stopIfTrue="1" operator="equal">
      <formula>"AKTUELL"</formula>
    </cfRule>
    <cfRule type="cellIs" dxfId="436" priority="1634" stopIfTrue="1" operator="equal">
      <formula>"NICHT AKTUELL"</formula>
    </cfRule>
    <cfRule type="cellIs" dxfId="435" priority="1635" stopIfTrue="1" operator="equal">
      <formula>"NOCH NICHT AKTUELL"</formula>
    </cfRule>
  </conditionalFormatting>
  <conditionalFormatting sqref="S323">
    <cfRule type="cellIs" dxfId="434" priority="1630" stopIfTrue="1" operator="equal">
      <formula>"AKTUELL"</formula>
    </cfRule>
    <cfRule type="cellIs" dxfId="433" priority="1631" stopIfTrue="1" operator="equal">
      <formula>"NICHT AKTUELL"</formula>
    </cfRule>
    <cfRule type="cellIs" dxfId="432" priority="1632" stopIfTrue="1" operator="equal">
      <formula>"NOCH NICHT AKTUELL"</formula>
    </cfRule>
  </conditionalFormatting>
  <conditionalFormatting sqref="S115">
    <cfRule type="cellIs" dxfId="431" priority="1627" stopIfTrue="1" operator="equal">
      <formula>"AKTUELL"</formula>
    </cfRule>
    <cfRule type="cellIs" dxfId="430" priority="1628" stopIfTrue="1" operator="equal">
      <formula>"NICHT AKTUELL"</formula>
    </cfRule>
    <cfRule type="cellIs" dxfId="429" priority="1629" stopIfTrue="1" operator="equal">
      <formula>"NOCH NICHT AKTUELL"</formula>
    </cfRule>
  </conditionalFormatting>
  <conditionalFormatting sqref="S118">
    <cfRule type="cellIs" dxfId="428" priority="1624" stopIfTrue="1" operator="equal">
      <formula>"AKTUELL"</formula>
    </cfRule>
    <cfRule type="cellIs" dxfId="427" priority="1625" stopIfTrue="1" operator="equal">
      <formula>"NICHT AKTUELL"</formula>
    </cfRule>
    <cfRule type="cellIs" dxfId="426" priority="1626" stopIfTrue="1" operator="equal">
      <formula>"NOCH NICHT AKTUELL"</formula>
    </cfRule>
  </conditionalFormatting>
  <conditionalFormatting sqref="S122">
    <cfRule type="cellIs" dxfId="425" priority="1621" stopIfTrue="1" operator="equal">
      <formula>"AKTUELL"</formula>
    </cfRule>
    <cfRule type="cellIs" dxfId="424" priority="1622" stopIfTrue="1" operator="equal">
      <formula>"NICHT AKTUELL"</formula>
    </cfRule>
    <cfRule type="cellIs" dxfId="423" priority="1623" stopIfTrue="1" operator="equal">
      <formula>"NOCH NICHT AKTUELL"</formula>
    </cfRule>
  </conditionalFormatting>
  <conditionalFormatting sqref="S125">
    <cfRule type="cellIs" dxfId="422" priority="1618" stopIfTrue="1" operator="equal">
      <formula>"AKTUELL"</formula>
    </cfRule>
    <cfRule type="cellIs" dxfId="421" priority="1619" stopIfTrue="1" operator="equal">
      <formula>"NICHT AKTUELL"</formula>
    </cfRule>
    <cfRule type="cellIs" dxfId="420" priority="1620" stopIfTrue="1" operator="equal">
      <formula>"NOCH NICHT AKTUELL"</formula>
    </cfRule>
  </conditionalFormatting>
  <conditionalFormatting sqref="S139">
    <cfRule type="cellIs" dxfId="419" priority="1615" stopIfTrue="1" operator="equal">
      <formula>"AKTUELL"</formula>
    </cfRule>
    <cfRule type="cellIs" dxfId="418" priority="1616" stopIfTrue="1" operator="equal">
      <formula>"NICHT AKTUELL"</formula>
    </cfRule>
    <cfRule type="cellIs" dxfId="417" priority="1617" stopIfTrue="1" operator="equal">
      <formula>"NOCH NICHT AKTUELL"</formula>
    </cfRule>
  </conditionalFormatting>
  <conditionalFormatting sqref="S137">
    <cfRule type="cellIs" dxfId="416" priority="1612" stopIfTrue="1" operator="equal">
      <formula>"AKTUELL"</formula>
    </cfRule>
    <cfRule type="cellIs" dxfId="415" priority="1613" stopIfTrue="1" operator="equal">
      <formula>"NICHT AKTUELL"</formula>
    </cfRule>
    <cfRule type="cellIs" dxfId="414" priority="1614" stopIfTrue="1" operator="equal">
      <formula>"NOCH NICHT AKTUELL"</formula>
    </cfRule>
  </conditionalFormatting>
  <conditionalFormatting sqref="S216 S219 S222 S225">
    <cfRule type="cellIs" dxfId="413" priority="1609" stopIfTrue="1" operator="equal">
      <formula>"AKTUELL"</formula>
    </cfRule>
    <cfRule type="cellIs" dxfId="412" priority="1610" stopIfTrue="1" operator="equal">
      <formula>"NICHT AKTUELL"</formula>
    </cfRule>
    <cfRule type="cellIs" dxfId="411" priority="1611" stopIfTrue="1" operator="equal">
      <formula>"NOCH NICHT AKTUELL"</formula>
    </cfRule>
  </conditionalFormatting>
  <conditionalFormatting sqref="S293">
    <cfRule type="cellIs" dxfId="410" priority="1606" stopIfTrue="1" operator="equal">
      <formula>"AKTUELL"</formula>
    </cfRule>
    <cfRule type="cellIs" dxfId="409" priority="1607" stopIfTrue="1" operator="equal">
      <formula>"NICHT AKTUELL"</formula>
    </cfRule>
    <cfRule type="cellIs" dxfId="408" priority="1608" stopIfTrue="1" operator="equal">
      <formula>"NOCH NICHT AKTUELL"</formula>
    </cfRule>
  </conditionalFormatting>
  <conditionalFormatting sqref="S297">
    <cfRule type="cellIs" dxfId="407" priority="1603" stopIfTrue="1" operator="equal">
      <formula>"AKTUELL"</formula>
    </cfRule>
    <cfRule type="cellIs" dxfId="406" priority="1604" stopIfTrue="1" operator="equal">
      <formula>"NICHT AKTUELL"</formula>
    </cfRule>
    <cfRule type="cellIs" dxfId="405" priority="1605" stopIfTrue="1" operator="equal">
      <formula>"NOCH NICHT AKTUELL"</formula>
    </cfRule>
  </conditionalFormatting>
  <conditionalFormatting sqref="S301">
    <cfRule type="cellIs" dxfId="404" priority="1600" stopIfTrue="1" operator="equal">
      <formula>"AKTUELL"</formula>
    </cfRule>
    <cfRule type="cellIs" dxfId="403" priority="1601" stopIfTrue="1" operator="equal">
      <formula>"NICHT AKTUELL"</formula>
    </cfRule>
    <cfRule type="cellIs" dxfId="402" priority="1602" stopIfTrue="1" operator="equal">
      <formula>"NOCH NICHT AKTUELL"</formula>
    </cfRule>
  </conditionalFormatting>
  <conditionalFormatting sqref="S304">
    <cfRule type="cellIs" dxfId="401" priority="1597" stopIfTrue="1" operator="equal">
      <formula>"AKTUELL"</formula>
    </cfRule>
    <cfRule type="cellIs" dxfId="400" priority="1598" stopIfTrue="1" operator="equal">
      <formula>"NICHT AKTUELL"</formula>
    </cfRule>
    <cfRule type="cellIs" dxfId="399" priority="1599" stopIfTrue="1" operator="equal">
      <formula>"NOCH NICHT AKTUELL"</formula>
    </cfRule>
  </conditionalFormatting>
  <conditionalFormatting sqref="S307">
    <cfRule type="cellIs" dxfId="398" priority="1594" stopIfTrue="1" operator="equal">
      <formula>"AKTUELL"</formula>
    </cfRule>
    <cfRule type="cellIs" dxfId="397" priority="1595" stopIfTrue="1" operator="equal">
      <formula>"NICHT AKTUELL"</formula>
    </cfRule>
    <cfRule type="cellIs" dxfId="396" priority="1596" stopIfTrue="1" operator="equal">
      <formula>"NOCH NICHT AKTUELL"</formula>
    </cfRule>
  </conditionalFormatting>
  <conditionalFormatting sqref="S310">
    <cfRule type="cellIs" dxfId="395" priority="1591" stopIfTrue="1" operator="equal">
      <formula>"AKTUELL"</formula>
    </cfRule>
    <cfRule type="cellIs" dxfId="394" priority="1592" stopIfTrue="1" operator="equal">
      <formula>"NICHT AKTUELL"</formula>
    </cfRule>
    <cfRule type="cellIs" dxfId="393" priority="1593" stopIfTrue="1" operator="equal">
      <formula>"NOCH NICHT AKTUELL"</formula>
    </cfRule>
  </conditionalFormatting>
  <conditionalFormatting sqref="S91">
    <cfRule type="cellIs" dxfId="392" priority="1588" stopIfTrue="1" operator="equal">
      <formula>"AKTUELL"</formula>
    </cfRule>
    <cfRule type="cellIs" dxfId="391" priority="1589" stopIfTrue="1" operator="equal">
      <formula>"NICHT AKTUELL"</formula>
    </cfRule>
    <cfRule type="cellIs" dxfId="390" priority="1590" stopIfTrue="1" operator="equal">
      <formula>"NOCH NICHT AKTUELL"</formula>
    </cfRule>
  </conditionalFormatting>
  <conditionalFormatting sqref="S94">
    <cfRule type="cellIs" dxfId="389" priority="1585" stopIfTrue="1" operator="equal">
      <formula>"AKTUELL"</formula>
    </cfRule>
    <cfRule type="cellIs" dxfId="388" priority="1586" stopIfTrue="1" operator="equal">
      <formula>"NICHT AKTUELL"</formula>
    </cfRule>
    <cfRule type="cellIs" dxfId="387" priority="1587" stopIfTrue="1" operator="equal">
      <formula>"NOCH NICHT AKTUELL"</formula>
    </cfRule>
  </conditionalFormatting>
  <conditionalFormatting sqref="S56">
    <cfRule type="cellIs" dxfId="386" priority="1582" stopIfTrue="1" operator="equal">
      <formula>"AKTUELL"</formula>
    </cfRule>
    <cfRule type="cellIs" dxfId="385" priority="1583" stopIfTrue="1" operator="equal">
      <formula>"NICHT AKTUELL"</formula>
    </cfRule>
    <cfRule type="cellIs" dxfId="384" priority="1584" stopIfTrue="1" operator="equal">
      <formula>"NOCH NICHT AKTUELL"</formula>
    </cfRule>
  </conditionalFormatting>
  <conditionalFormatting sqref="S60">
    <cfRule type="cellIs" dxfId="383" priority="1579" stopIfTrue="1" operator="equal">
      <formula>"AKTUELL"</formula>
    </cfRule>
    <cfRule type="cellIs" dxfId="382" priority="1580" stopIfTrue="1" operator="equal">
      <formula>"NICHT AKTUELL"</formula>
    </cfRule>
    <cfRule type="cellIs" dxfId="381" priority="1581" stopIfTrue="1" operator="equal">
      <formula>"NOCH NICHT AKTUELL"</formula>
    </cfRule>
  </conditionalFormatting>
  <conditionalFormatting sqref="S114">
    <cfRule type="cellIs" dxfId="380" priority="1576" stopIfTrue="1" operator="equal">
      <formula>"AKTUELL"</formula>
    </cfRule>
    <cfRule type="cellIs" dxfId="379" priority="1577" stopIfTrue="1" operator="equal">
      <formula>"NICHT AKTUELL"</formula>
    </cfRule>
    <cfRule type="cellIs" dxfId="378" priority="1578" stopIfTrue="1" operator="equal">
      <formula>"NOCH NICHT AKTUELL"</formula>
    </cfRule>
  </conditionalFormatting>
  <conditionalFormatting sqref="S117">
    <cfRule type="cellIs" dxfId="377" priority="1573" stopIfTrue="1" operator="equal">
      <formula>"AKTUELL"</formula>
    </cfRule>
    <cfRule type="cellIs" dxfId="376" priority="1574" stopIfTrue="1" operator="equal">
      <formula>"NICHT AKTUELL"</formula>
    </cfRule>
    <cfRule type="cellIs" dxfId="375" priority="1575" stopIfTrue="1" operator="equal">
      <formula>"NOCH NICHT AKTUELL"</formula>
    </cfRule>
  </conditionalFormatting>
  <conditionalFormatting sqref="S67">
    <cfRule type="cellIs" dxfId="374" priority="1570" stopIfTrue="1" operator="equal">
      <formula>"AKTUELL"</formula>
    </cfRule>
    <cfRule type="cellIs" dxfId="373" priority="1571" stopIfTrue="1" operator="equal">
      <formula>"NICHT AKTUELL"</formula>
    </cfRule>
    <cfRule type="cellIs" dxfId="372" priority="1572" stopIfTrue="1" operator="equal">
      <formula>"NOCH NICHT AKTUELL"</formula>
    </cfRule>
  </conditionalFormatting>
  <conditionalFormatting sqref="S69">
    <cfRule type="cellIs" dxfId="371" priority="1567" stopIfTrue="1" operator="equal">
      <formula>"AKTUELL"</formula>
    </cfRule>
    <cfRule type="cellIs" dxfId="370" priority="1568" stopIfTrue="1" operator="equal">
      <formula>"NICHT AKTUELL"</formula>
    </cfRule>
    <cfRule type="cellIs" dxfId="369" priority="1569" stopIfTrue="1" operator="equal">
      <formula>"NOCH NICHT AKTUELL"</formula>
    </cfRule>
  </conditionalFormatting>
  <conditionalFormatting sqref="S265">
    <cfRule type="cellIs" dxfId="368" priority="1564" stopIfTrue="1" operator="equal">
      <formula>"AKTUELL"</formula>
    </cfRule>
    <cfRule type="cellIs" dxfId="367" priority="1565" stopIfTrue="1" operator="equal">
      <formula>"NICHT AKTUELL"</formula>
    </cfRule>
    <cfRule type="cellIs" dxfId="366" priority="1566" stopIfTrue="1" operator="equal">
      <formula>"NOCH NICHT AKTUELL"</formula>
    </cfRule>
  </conditionalFormatting>
  <conditionalFormatting sqref="S269">
    <cfRule type="cellIs" dxfId="365" priority="1561" stopIfTrue="1" operator="equal">
      <formula>"AKTUELL"</formula>
    </cfRule>
    <cfRule type="cellIs" dxfId="364" priority="1562" stopIfTrue="1" operator="equal">
      <formula>"NICHT AKTUELL"</formula>
    </cfRule>
    <cfRule type="cellIs" dxfId="363" priority="1563" stopIfTrue="1" operator="equal">
      <formula>"NOCH NICHT AKTUELL"</formula>
    </cfRule>
  </conditionalFormatting>
  <conditionalFormatting sqref="S273">
    <cfRule type="cellIs" dxfId="362" priority="1558" stopIfTrue="1" operator="equal">
      <formula>"AKTUELL"</formula>
    </cfRule>
    <cfRule type="cellIs" dxfId="361" priority="1559" stopIfTrue="1" operator="equal">
      <formula>"NICHT AKTUELL"</formula>
    </cfRule>
    <cfRule type="cellIs" dxfId="360" priority="1560" stopIfTrue="1" operator="equal">
      <formula>"NOCH NICHT AKTUELL"</formula>
    </cfRule>
  </conditionalFormatting>
  <conditionalFormatting sqref="S277">
    <cfRule type="cellIs" dxfId="359" priority="1555" stopIfTrue="1" operator="equal">
      <formula>"AKTUELL"</formula>
    </cfRule>
    <cfRule type="cellIs" dxfId="358" priority="1556" stopIfTrue="1" operator="equal">
      <formula>"NICHT AKTUELL"</formula>
    </cfRule>
    <cfRule type="cellIs" dxfId="357" priority="1557" stopIfTrue="1" operator="equal">
      <formula>"NOCH NICHT AKTUELL"</formula>
    </cfRule>
  </conditionalFormatting>
  <conditionalFormatting sqref="S318">
    <cfRule type="cellIs" dxfId="356" priority="1552" stopIfTrue="1" operator="equal">
      <formula>"AKTUELL"</formula>
    </cfRule>
    <cfRule type="cellIs" dxfId="355" priority="1553" stopIfTrue="1" operator="equal">
      <formula>"NICHT AKTUELL"</formula>
    </cfRule>
    <cfRule type="cellIs" dxfId="354" priority="1554" stopIfTrue="1" operator="equal">
      <formula>"NOCH NICHT AKTUELL"</formula>
    </cfRule>
  </conditionalFormatting>
  <conditionalFormatting sqref="S319">
    <cfRule type="cellIs" dxfId="353" priority="1549" stopIfTrue="1" operator="equal">
      <formula>"AKTUELL"</formula>
    </cfRule>
    <cfRule type="cellIs" dxfId="352" priority="1550" stopIfTrue="1" operator="equal">
      <formula>"NICHT AKTUELL"</formula>
    </cfRule>
    <cfRule type="cellIs" dxfId="351" priority="1551" stopIfTrue="1" operator="equal">
      <formula>"NOCH NICHT AKTUELL"</formula>
    </cfRule>
  </conditionalFormatting>
  <conditionalFormatting sqref="S321">
    <cfRule type="cellIs" dxfId="350" priority="1546" stopIfTrue="1" operator="equal">
      <formula>"AKTUELL"</formula>
    </cfRule>
    <cfRule type="cellIs" dxfId="349" priority="1547" stopIfTrue="1" operator="equal">
      <formula>"NICHT AKTUELL"</formula>
    </cfRule>
    <cfRule type="cellIs" dxfId="348" priority="1548" stopIfTrue="1" operator="equal">
      <formula>"NOCH NICHT AKTUELL"</formula>
    </cfRule>
  </conditionalFormatting>
  <conditionalFormatting sqref="S324">
    <cfRule type="cellIs" dxfId="347" priority="1543" stopIfTrue="1" operator="equal">
      <formula>"AKTUELL"</formula>
    </cfRule>
    <cfRule type="cellIs" dxfId="346" priority="1544" stopIfTrue="1" operator="equal">
      <formula>"NICHT AKTUELL"</formula>
    </cfRule>
    <cfRule type="cellIs" dxfId="345" priority="1545" stopIfTrue="1" operator="equal">
      <formula>"NOCH NICHT AKTUELL"</formula>
    </cfRule>
  </conditionalFormatting>
  <conditionalFormatting sqref="S173">
    <cfRule type="cellIs" dxfId="344" priority="1540" stopIfTrue="1" operator="equal">
      <formula>"AKTUELL"</formula>
    </cfRule>
    <cfRule type="cellIs" dxfId="343" priority="1541" stopIfTrue="1" operator="equal">
      <formula>"NICHT AKTUELL"</formula>
    </cfRule>
    <cfRule type="cellIs" dxfId="342" priority="1542" stopIfTrue="1" operator="equal">
      <formula>"NOCH NICHT AKTUELL"</formula>
    </cfRule>
  </conditionalFormatting>
  <conditionalFormatting sqref="S177">
    <cfRule type="cellIs" dxfId="341" priority="1537" stopIfTrue="1" operator="equal">
      <formula>"AKTUELL"</formula>
    </cfRule>
    <cfRule type="cellIs" dxfId="340" priority="1538" stopIfTrue="1" operator="equal">
      <formula>"NICHT AKTUELL"</formula>
    </cfRule>
    <cfRule type="cellIs" dxfId="339" priority="1539" stopIfTrue="1" operator="equal">
      <formula>"NOCH NICHT AKTUELL"</formula>
    </cfRule>
  </conditionalFormatting>
  <conditionalFormatting sqref="S181">
    <cfRule type="cellIs" dxfId="338" priority="1534" stopIfTrue="1" operator="equal">
      <formula>"AKTUELL"</formula>
    </cfRule>
    <cfRule type="cellIs" dxfId="337" priority="1535" stopIfTrue="1" operator="equal">
      <formula>"NICHT AKTUELL"</formula>
    </cfRule>
    <cfRule type="cellIs" dxfId="336" priority="1536" stopIfTrue="1" operator="equal">
      <formula>"NOCH NICHT AKTUELL"</formula>
    </cfRule>
  </conditionalFormatting>
  <conditionalFormatting sqref="S185">
    <cfRule type="cellIs" dxfId="335" priority="1531" stopIfTrue="1" operator="equal">
      <formula>"AKTUELL"</formula>
    </cfRule>
    <cfRule type="cellIs" dxfId="334" priority="1532" stopIfTrue="1" operator="equal">
      <formula>"NICHT AKTUELL"</formula>
    </cfRule>
    <cfRule type="cellIs" dxfId="333" priority="1533" stopIfTrue="1" operator="equal">
      <formula>"NOCH NICHT AKTUELL"</formula>
    </cfRule>
  </conditionalFormatting>
  <conditionalFormatting sqref="S189">
    <cfRule type="cellIs" dxfId="332" priority="1528" stopIfTrue="1" operator="equal">
      <formula>"AKTUELL"</formula>
    </cfRule>
    <cfRule type="cellIs" dxfId="331" priority="1529" stopIfTrue="1" operator="equal">
      <formula>"NICHT AKTUELL"</formula>
    </cfRule>
    <cfRule type="cellIs" dxfId="330" priority="1530" stopIfTrue="1" operator="equal">
      <formula>"NOCH NICHT AKTUELL"</formula>
    </cfRule>
  </conditionalFormatting>
  <conditionalFormatting sqref="S193">
    <cfRule type="cellIs" dxfId="329" priority="1525" stopIfTrue="1" operator="equal">
      <formula>"AKTUELL"</formula>
    </cfRule>
    <cfRule type="cellIs" dxfId="328" priority="1526" stopIfTrue="1" operator="equal">
      <formula>"NICHT AKTUELL"</formula>
    </cfRule>
    <cfRule type="cellIs" dxfId="327" priority="1527" stopIfTrue="1" operator="equal">
      <formula>"NOCH NICHT AKTUELL"</formula>
    </cfRule>
  </conditionalFormatting>
  <conditionalFormatting sqref="S197">
    <cfRule type="cellIs" dxfId="326" priority="1522" stopIfTrue="1" operator="equal">
      <formula>"AKTUELL"</formula>
    </cfRule>
    <cfRule type="cellIs" dxfId="325" priority="1523" stopIfTrue="1" operator="equal">
      <formula>"NICHT AKTUELL"</formula>
    </cfRule>
    <cfRule type="cellIs" dxfId="324" priority="1524" stopIfTrue="1" operator="equal">
      <formula>"NOCH NICHT AKTUELL"</formula>
    </cfRule>
  </conditionalFormatting>
  <conditionalFormatting sqref="S201">
    <cfRule type="cellIs" dxfId="323" priority="1519" stopIfTrue="1" operator="equal">
      <formula>"AKTUELL"</formula>
    </cfRule>
    <cfRule type="cellIs" dxfId="322" priority="1520" stopIfTrue="1" operator="equal">
      <formula>"NICHT AKTUELL"</formula>
    </cfRule>
    <cfRule type="cellIs" dxfId="321" priority="1521" stopIfTrue="1" operator="equal">
      <formula>"NOCH NICHT AKTUELL"</formula>
    </cfRule>
  </conditionalFormatting>
  <conditionalFormatting sqref="S205">
    <cfRule type="cellIs" dxfId="320" priority="1516" stopIfTrue="1" operator="equal">
      <formula>"AKTUELL"</formula>
    </cfRule>
    <cfRule type="cellIs" dxfId="319" priority="1517" stopIfTrue="1" operator="equal">
      <formula>"NICHT AKTUELL"</formula>
    </cfRule>
    <cfRule type="cellIs" dxfId="318" priority="1518" stopIfTrue="1" operator="equal">
      <formula>"NOCH NICHT AKTUELL"</formula>
    </cfRule>
  </conditionalFormatting>
  <conditionalFormatting sqref="S209">
    <cfRule type="cellIs" dxfId="317" priority="1513" stopIfTrue="1" operator="equal">
      <formula>"AKTUELL"</formula>
    </cfRule>
    <cfRule type="cellIs" dxfId="316" priority="1514" stopIfTrue="1" operator="equal">
      <formula>"NICHT AKTUELL"</formula>
    </cfRule>
    <cfRule type="cellIs" dxfId="315" priority="1515" stopIfTrue="1" operator="equal">
      <formula>"NOCH NICHT AKTUELL"</formula>
    </cfRule>
  </conditionalFormatting>
  <conditionalFormatting sqref="S213">
    <cfRule type="cellIs" dxfId="314" priority="1510" stopIfTrue="1" operator="equal">
      <formula>"AKTUELL"</formula>
    </cfRule>
    <cfRule type="cellIs" dxfId="313" priority="1511" stopIfTrue="1" operator="equal">
      <formula>"NICHT AKTUELL"</formula>
    </cfRule>
    <cfRule type="cellIs" dxfId="312" priority="1512" stopIfTrue="1" operator="equal">
      <formula>"NOCH NICHT AKTUELL"</formula>
    </cfRule>
  </conditionalFormatting>
  <conditionalFormatting sqref="S172">
    <cfRule type="cellIs" dxfId="311" priority="1507" stopIfTrue="1" operator="equal">
      <formula>"AKTUELL"</formula>
    </cfRule>
    <cfRule type="cellIs" dxfId="310" priority="1508" stopIfTrue="1" operator="equal">
      <formula>"NICHT AKTUELL"</formula>
    </cfRule>
    <cfRule type="cellIs" dxfId="309" priority="1509" stopIfTrue="1" operator="equal">
      <formula>"NOCH NICHT AKTUELL"</formula>
    </cfRule>
  </conditionalFormatting>
  <conditionalFormatting sqref="S176">
    <cfRule type="cellIs" dxfId="308" priority="1504" stopIfTrue="1" operator="equal">
      <formula>"AKTUELL"</formula>
    </cfRule>
    <cfRule type="cellIs" dxfId="307" priority="1505" stopIfTrue="1" operator="equal">
      <formula>"NICHT AKTUELL"</formula>
    </cfRule>
    <cfRule type="cellIs" dxfId="306" priority="1506" stopIfTrue="1" operator="equal">
      <formula>"NOCH NICHT AKTUELL"</formula>
    </cfRule>
  </conditionalFormatting>
  <conditionalFormatting sqref="S180">
    <cfRule type="cellIs" dxfId="305" priority="1501" stopIfTrue="1" operator="equal">
      <formula>"AKTUELL"</formula>
    </cfRule>
    <cfRule type="cellIs" dxfId="304" priority="1502" stopIfTrue="1" operator="equal">
      <formula>"NICHT AKTUELL"</formula>
    </cfRule>
    <cfRule type="cellIs" dxfId="303" priority="1503" stopIfTrue="1" operator="equal">
      <formula>"NOCH NICHT AKTUELL"</formula>
    </cfRule>
  </conditionalFormatting>
  <conditionalFormatting sqref="S184">
    <cfRule type="cellIs" dxfId="302" priority="1498" stopIfTrue="1" operator="equal">
      <formula>"AKTUELL"</formula>
    </cfRule>
    <cfRule type="cellIs" dxfId="301" priority="1499" stopIfTrue="1" operator="equal">
      <formula>"NICHT AKTUELL"</formula>
    </cfRule>
    <cfRule type="cellIs" dxfId="300" priority="1500" stopIfTrue="1" operator="equal">
      <formula>"NOCH NICHT AKTUELL"</formula>
    </cfRule>
  </conditionalFormatting>
  <conditionalFormatting sqref="S188">
    <cfRule type="cellIs" dxfId="299" priority="1495" stopIfTrue="1" operator="equal">
      <formula>"AKTUELL"</formula>
    </cfRule>
    <cfRule type="cellIs" dxfId="298" priority="1496" stopIfTrue="1" operator="equal">
      <formula>"NICHT AKTUELL"</formula>
    </cfRule>
    <cfRule type="cellIs" dxfId="297" priority="1497" stopIfTrue="1" operator="equal">
      <formula>"NOCH NICHT AKTUELL"</formula>
    </cfRule>
  </conditionalFormatting>
  <conditionalFormatting sqref="S192">
    <cfRule type="cellIs" dxfId="296" priority="1492" stopIfTrue="1" operator="equal">
      <formula>"AKTUELL"</formula>
    </cfRule>
    <cfRule type="cellIs" dxfId="295" priority="1493" stopIfTrue="1" operator="equal">
      <formula>"NICHT AKTUELL"</formula>
    </cfRule>
    <cfRule type="cellIs" dxfId="294" priority="1494" stopIfTrue="1" operator="equal">
      <formula>"NOCH NICHT AKTUELL"</formula>
    </cfRule>
  </conditionalFormatting>
  <conditionalFormatting sqref="S196">
    <cfRule type="cellIs" dxfId="293" priority="1489" stopIfTrue="1" operator="equal">
      <formula>"AKTUELL"</formula>
    </cfRule>
    <cfRule type="cellIs" dxfId="292" priority="1490" stopIfTrue="1" operator="equal">
      <formula>"NICHT AKTUELL"</formula>
    </cfRule>
    <cfRule type="cellIs" dxfId="291" priority="1491" stopIfTrue="1" operator="equal">
      <formula>"NOCH NICHT AKTUELL"</formula>
    </cfRule>
  </conditionalFormatting>
  <conditionalFormatting sqref="S200">
    <cfRule type="cellIs" dxfId="290" priority="1486" stopIfTrue="1" operator="equal">
      <formula>"AKTUELL"</formula>
    </cfRule>
    <cfRule type="cellIs" dxfId="289" priority="1487" stopIfTrue="1" operator="equal">
      <formula>"NICHT AKTUELL"</formula>
    </cfRule>
    <cfRule type="cellIs" dxfId="288" priority="1488" stopIfTrue="1" operator="equal">
      <formula>"NOCH NICHT AKTUELL"</formula>
    </cfRule>
  </conditionalFormatting>
  <conditionalFormatting sqref="S204">
    <cfRule type="cellIs" dxfId="287" priority="1483" stopIfTrue="1" operator="equal">
      <formula>"AKTUELL"</formula>
    </cfRule>
    <cfRule type="cellIs" dxfId="286" priority="1484" stopIfTrue="1" operator="equal">
      <formula>"NICHT AKTUELL"</formula>
    </cfRule>
    <cfRule type="cellIs" dxfId="285" priority="1485" stopIfTrue="1" operator="equal">
      <formula>"NOCH NICHT AKTUELL"</formula>
    </cfRule>
  </conditionalFormatting>
  <conditionalFormatting sqref="S208">
    <cfRule type="cellIs" dxfId="284" priority="1480" stopIfTrue="1" operator="equal">
      <formula>"AKTUELL"</formula>
    </cfRule>
    <cfRule type="cellIs" dxfId="283" priority="1481" stopIfTrue="1" operator="equal">
      <formula>"NICHT AKTUELL"</formula>
    </cfRule>
    <cfRule type="cellIs" dxfId="282" priority="1482" stopIfTrue="1" operator="equal">
      <formula>"NOCH NICHT AKTUELL"</formula>
    </cfRule>
  </conditionalFormatting>
  <conditionalFormatting sqref="S212">
    <cfRule type="cellIs" dxfId="281" priority="1477" stopIfTrue="1" operator="equal">
      <formula>"AKTUELL"</formula>
    </cfRule>
    <cfRule type="cellIs" dxfId="280" priority="1478" stopIfTrue="1" operator="equal">
      <formula>"NICHT AKTUELL"</formula>
    </cfRule>
    <cfRule type="cellIs" dxfId="279" priority="1479" stopIfTrue="1" operator="equal">
      <formula>"NOCH NICHT AKTUELL"</formula>
    </cfRule>
  </conditionalFormatting>
  <conditionalFormatting sqref="S215">
    <cfRule type="cellIs" dxfId="278" priority="1474" stopIfTrue="1" operator="equal">
      <formula>"AKTUELL"</formula>
    </cfRule>
    <cfRule type="cellIs" dxfId="277" priority="1475" stopIfTrue="1" operator="equal">
      <formula>"NICHT AKTUELL"</formula>
    </cfRule>
    <cfRule type="cellIs" dxfId="276" priority="1476" stopIfTrue="1" operator="equal">
      <formula>"NOCH NICHT AKTUELL"</formula>
    </cfRule>
  </conditionalFormatting>
  <conditionalFormatting sqref="S218">
    <cfRule type="cellIs" dxfId="275" priority="1471" stopIfTrue="1" operator="equal">
      <formula>"AKTUELL"</formula>
    </cfRule>
    <cfRule type="cellIs" dxfId="274" priority="1472" stopIfTrue="1" operator="equal">
      <formula>"NICHT AKTUELL"</formula>
    </cfRule>
    <cfRule type="cellIs" dxfId="273" priority="1473" stopIfTrue="1" operator="equal">
      <formula>"NOCH NICHT AKTUELL"</formula>
    </cfRule>
  </conditionalFormatting>
  <conditionalFormatting sqref="S221">
    <cfRule type="cellIs" dxfId="272" priority="1468" stopIfTrue="1" operator="equal">
      <formula>"AKTUELL"</formula>
    </cfRule>
    <cfRule type="cellIs" dxfId="271" priority="1469" stopIfTrue="1" operator="equal">
      <formula>"NICHT AKTUELL"</formula>
    </cfRule>
    <cfRule type="cellIs" dxfId="270" priority="1470" stopIfTrue="1" operator="equal">
      <formula>"NOCH NICHT AKTUELL"</formula>
    </cfRule>
  </conditionalFormatting>
  <conditionalFormatting sqref="S224">
    <cfRule type="cellIs" dxfId="269" priority="1465" stopIfTrue="1" operator="equal">
      <formula>"AKTUELL"</formula>
    </cfRule>
    <cfRule type="cellIs" dxfId="268" priority="1466" stopIfTrue="1" operator="equal">
      <formula>"NICHT AKTUELL"</formula>
    </cfRule>
    <cfRule type="cellIs" dxfId="267" priority="1467" stopIfTrue="1" operator="equal">
      <formula>"NOCH NICHT AKTUELL"</formula>
    </cfRule>
  </conditionalFormatting>
  <conditionalFormatting sqref="S50">
    <cfRule type="cellIs" dxfId="266" priority="1462" stopIfTrue="1" operator="equal">
      <formula>"AKTUELL"</formula>
    </cfRule>
    <cfRule type="cellIs" dxfId="265" priority="1463" stopIfTrue="1" operator="equal">
      <formula>"NICHT AKTUELL"</formula>
    </cfRule>
    <cfRule type="cellIs" dxfId="264" priority="1464" stopIfTrue="1" operator="equal">
      <formula>"NOCH NICHT AKTUELL"</formula>
    </cfRule>
  </conditionalFormatting>
  <conditionalFormatting sqref="S49">
    <cfRule type="cellIs" dxfId="263" priority="1459" stopIfTrue="1" operator="equal">
      <formula>"AKTUELL"</formula>
    </cfRule>
    <cfRule type="cellIs" dxfId="262" priority="1460" stopIfTrue="1" operator="equal">
      <formula>"NICHT AKTUELL"</formula>
    </cfRule>
    <cfRule type="cellIs" dxfId="261" priority="1461" stopIfTrue="1" operator="equal">
      <formula>"NOCH NICHT AKTUELL"</formula>
    </cfRule>
  </conditionalFormatting>
  <conditionalFormatting sqref="S112">
    <cfRule type="cellIs" dxfId="260" priority="1456" stopIfTrue="1" operator="equal">
      <formula>"AKTUELL"</formula>
    </cfRule>
    <cfRule type="cellIs" dxfId="259" priority="1457" stopIfTrue="1" operator="equal">
      <formula>"NICHT AKTUELL"</formula>
    </cfRule>
    <cfRule type="cellIs" dxfId="258" priority="1458" stopIfTrue="1" operator="equal">
      <formula>"NOCH NICHT AKTUELL"</formula>
    </cfRule>
  </conditionalFormatting>
  <conditionalFormatting sqref="S111">
    <cfRule type="cellIs" dxfId="257" priority="1453" stopIfTrue="1" operator="equal">
      <formula>"AKTUELL"</formula>
    </cfRule>
    <cfRule type="cellIs" dxfId="256" priority="1454" stopIfTrue="1" operator="equal">
      <formula>"NICHT AKTUELL"</formula>
    </cfRule>
    <cfRule type="cellIs" dxfId="255" priority="1455" stopIfTrue="1" operator="equal">
      <formula>"NOCH NICHT AKTUELL"</formula>
    </cfRule>
  </conditionalFormatting>
  <conditionalFormatting sqref="S292">
    <cfRule type="cellIs" dxfId="254" priority="1450" stopIfTrue="1" operator="equal">
      <formula>"AKTUELL"</formula>
    </cfRule>
    <cfRule type="cellIs" dxfId="253" priority="1451" stopIfTrue="1" operator="equal">
      <formula>"NICHT AKTUELL"</formula>
    </cfRule>
    <cfRule type="cellIs" dxfId="252" priority="1452" stopIfTrue="1" operator="equal">
      <formula>"NOCH NICHT AKTUELL"</formula>
    </cfRule>
  </conditionalFormatting>
  <conditionalFormatting sqref="S296">
    <cfRule type="cellIs" dxfId="251" priority="1447" stopIfTrue="1" operator="equal">
      <formula>"AKTUELL"</formula>
    </cfRule>
    <cfRule type="cellIs" dxfId="250" priority="1448" stopIfTrue="1" operator="equal">
      <formula>"NICHT AKTUELL"</formula>
    </cfRule>
    <cfRule type="cellIs" dxfId="249" priority="1449" stopIfTrue="1" operator="equal">
      <formula>"NOCH NICHT AKTUELL"</formula>
    </cfRule>
  </conditionalFormatting>
  <conditionalFormatting sqref="S300">
    <cfRule type="cellIs" dxfId="248" priority="1444" stopIfTrue="1" operator="equal">
      <formula>"AKTUELL"</formula>
    </cfRule>
    <cfRule type="cellIs" dxfId="247" priority="1445" stopIfTrue="1" operator="equal">
      <formula>"NICHT AKTUELL"</formula>
    </cfRule>
    <cfRule type="cellIs" dxfId="246" priority="1446" stopIfTrue="1" operator="equal">
      <formula>"NOCH NICHT AKTUELL"</formula>
    </cfRule>
  </conditionalFormatting>
  <conditionalFormatting sqref="S266">
    <cfRule type="cellIs" dxfId="245" priority="1441" stopIfTrue="1" operator="equal">
      <formula>"AKTUELL"</formula>
    </cfRule>
    <cfRule type="cellIs" dxfId="244" priority="1442" stopIfTrue="1" operator="equal">
      <formula>"NICHT AKTUELL"</formula>
    </cfRule>
    <cfRule type="cellIs" dxfId="243" priority="1443" stopIfTrue="1" operator="equal">
      <formula>"NOCH NICHT AKTUELL"</formula>
    </cfRule>
  </conditionalFormatting>
  <conditionalFormatting sqref="S270">
    <cfRule type="cellIs" dxfId="242" priority="1438" stopIfTrue="1" operator="equal">
      <formula>"AKTUELL"</formula>
    </cfRule>
    <cfRule type="cellIs" dxfId="241" priority="1439" stopIfTrue="1" operator="equal">
      <formula>"NICHT AKTUELL"</formula>
    </cfRule>
    <cfRule type="cellIs" dxfId="240" priority="1440" stopIfTrue="1" operator="equal">
      <formula>"NOCH NICHT AKTUELL"</formula>
    </cfRule>
  </conditionalFormatting>
  <conditionalFormatting sqref="S275">
    <cfRule type="cellIs" dxfId="239" priority="1435" stopIfTrue="1" operator="equal">
      <formula>"AKTUELL"</formula>
    </cfRule>
    <cfRule type="cellIs" dxfId="238" priority="1436" stopIfTrue="1" operator="equal">
      <formula>"NICHT AKTUELL"</formula>
    </cfRule>
    <cfRule type="cellIs" dxfId="237" priority="1437" stopIfTrue="1" operator="equal">
      <formula>"NOCH NICHT AKTUELL"</formula>
    </cfRule>
  </conditionalFormatting>
  <conditionalFormatting sqref="S279">
    <cfRule type="cellIs" dxfId="236" priority="1432" stopIfTrue="1" operator="equal">
      <formula>"AKTUELL"</formula>
    </cfRule>
    <cfRule type="cellIs" dxfId="235" priority="1433" stopIfTrue="1" operator="equal">
      <formula>"NICHT AKTUELL"</formula>
    </cfRule>
    <cfRule type="cellIs" dxfId="234" priority="1434" stopIfTrue="1" operator="equal">
      <formula>"NOCH NICHT AKTUELL"</formula>
    </cfRule>
  </conditionalFormatting>
  <conditionalFormatting sqref="S58">
    <cfRule type="cellIs" dxfId="233" priority="1429" stopIfTrue="1" operator="equal">
      <formula>"AKTUELL"</formula>
    </cfRule>
    <cfRule type="cellIs" dxfId="232" priority="1430" stopIfTrue="1" operator="equal">
      <formula>"NICHT AKTUELL"</formula>
    </cfRule>
    <cfRule type="cellIs" dxfId="231" priority="1431" stopIfTrue="1" operator="equal">
      <formula>"NOCH NICHT AKTUELL"</formula>
    </cfRule>
  </conditionalFormatting>
  <conditionalFormatting sqref="S61">
    <cfRule type="cellIs" dxfId="230" priority="1426" stopIfTrue="1" operator="equal">
      <formula>"AKTUELL"</formula>
    </cfRule>
    <cfRule type="cellIs" dxfId="229" priority="1427" stopIfTrue="1" operator="equal">
      <formula>"NICHT AKTUELL"</formula>
    </cfRule>
    <cfRule type="cellIs" dxfId="228" priority="1428" stopIfTrue="1" operator="equal">
      <formula>"NOCH NICHT AKTUELL"</formula>
    </cfRule>
  </conditionalFormatting>
  <conditionalFormatting sqref="S51">
    <cfRule type="cellIs" dxfId="227" priority="1423" stopIfTrue="1" operator="equal">
      <formula>"AKTUELL"</formula>
    </cfRule>
    <cfRule type="cellIs" dxfId="226" priority="1424" stopIfTrue="1" operator="equal">
      <formula>"NICHT AKTUELL"</formula>
    </cfRule>
    <cfRule type="cellIs" dxfId="225" priority="1425" stopIfTrue="1" operator="equal">
      <formula>"NOCH NICHT AKTUELL"</formula>
    </cfRule>
  </conditionalFormatting>
  <conditionalFormatting sqref="S41">
    <cfRule type="cellIs" dxfId="224" priority="1420" stopIfTrue="1" operator="equal">
      <formula>"AKTUELL"</formula>
    </cfRule>
    <cfRule type="cellIs" dxfId="223" priority="1421" stopIfTrue="1" operator="equal">
      <formula>"NICHT AKTUELL"</formula>
    </cfRule>
    <cfRule type="cellIs" dxfId="222" priority="1422" stopIfTrue="1" operator="equal">
      <formula>"NOCH NICHT AKTUELL"</formula>
    </cfRule>
  </conditionalFormatting>
  <conditionalFormatting sqref="S282">
    <cfRule type="cellIs" dxfId="221" priority="1417" stopIfTrue="1" operator="equal">
      <formula>"AKTUELL"</formula>
    </cfRule>
    <cfRule type="cellIs" dxfId="220" priority="1418" stopIfTrue="1" operator="equal">
      <formula>"NICHT AKTUELL"</formula>
    </cfRule>
    <cfRule type="cellIs" dxfId="219" priority="1419" stopIfTrue="1" operator="equal">
      <formula>"NOCH NICHT AKTUELL"</formula>
    </cfRule>
  </conditionalFormatting>
  <conditionalFormatting sqref="S116">
    <cfRule type="cellIs" dxfId="218" priority="1414" stopIfTrue="1" operator="equal">
      <formula>"AKTUELL"</formula>
    </cfRule>
    <cfRule type="cellIs" dxfId="217" priority="1415" stopIfTrue="1" operator="equal">
      <formula>"NICHT AKTUELL"</formula>
    </cfRule>
    <cfRule type="cellIs" dxfId="216" priority="1416" stopIfTrue="1" operator="equal">
      <formula>"NOCH NICHT AKTUELL"</formula>
    </cfRule>
  </conditionalFormatting>
  <conditionalFormatting sqref="S119">
    <cfRule type="cellIs" dxfId="215" priority="1411" stopIfTrue="1" operator="equal">
      <formula>"AKTUELL"</formula>
    </cfRule>
    <cfRule type="cellIs" dxfId="214" priority="1412" stopIfTrue="1" operator="equal">
      <formula>"NICHT AKTUELL"</formula>
    </cfRule>
    <cfRule type="cellIs" dxfId="213" priority="1413" stopIfTrue="1" operator="equal">
      <formula>"NOCH NICHT AKTUELL"</formula>
    </cfRule>
  </conditionalFormatting>
  <conditionalFormatting sqref="S284">
    <cfRule type="cellIs" dxfId="212" priority="1408" stopIfTrue="1" operator="equal">
      <formula>"AKTUELL"</formula>
    </cfRule>
    <cfRule type="cellIs" dxfId="211" priority="1409" stopIfTrue="1" operator="equal">
      <formula>"NICHT AKTUELL"</formula>
    </cfRule>
    <cfRule type="cellIs" dxfId="210" priority="1410" stopIfTrue="1" operator="equal">
      <formula>"NOCH NICHT AKTUELL"</formula>
    </cfRule>
  </conditionalFormatting>
  <conditionalFormatting sqref="S286">
    <cfRule type="cellIs" dxfId="209" priority="1405" stopIfTrue="1" operator="equal">
      <formula>"AKTUELL"</formula>
    </cfRule>
    <cfRule type="cellIs" dxfId="208" priority="1406" stopIfTrue="1" operator="equal">
      <formula>"NICHT AKTUELL"</formula>
    </cfRule>
    <cfRule type="cellIs" dxfId="207" priority="1407" stopIfTrue="1" operator="equal">
      <formula>"NOCH NICHT AKTUELL"</formula>
    </cfRule>
  </conditionalFormatting>
  <conditionalFormatting sqref="S288">
    <cfRule type="cellIs" dxfId="206" priority="1402" stopIfTrue="1" operator="equal">
      <formula>"AKTUELL"</formula>
    </cfRule>
    <cfRule type="cellIs" dxfId="205" priority="1403" stopIfTrue="1" operator="equal">
      <formula>"NICHT AKTUELL"</formula>
    </cfRule>
    <cfRule type="cellIs" dxfId="204" priority="1404" stopIfTrue="1" operator="equal">
      <formula>"NOCH NICHT AKTUELL"</formula>
    </cfRule>
  </conditionalFormatting>
  <conditionalFormatting sqref="S290">
    <cfRule type="cellIs" dxfId="203" priority="1399" stopIfTrue="1" operator="equal">
      <formula>"AKTUELL"</formula>
    </cfRule>
    <cfRule type="cellIs" dxfId="202" priority="1400" stopIfTrue="1" operator="equal">
      <formula>"NICHT AKTUELL"</formula>
    </cfRule>
    <cfRule type="cellIs" dxfId="201" priority="1401" stopIfTrue="1" operator="equal">
      <formula>"NOCH NICHT AKTUELL"</formula>
    </cfRule>
  </conditionalFormatting>
  <conditionalFormatting sqref="S272">
    <cfRule type="cellIs" dxfId="200" priority="1315" stopIfTrue="1" operator="equal">
      <formula>"AKTUELL"</formula>
    </cfRule>
    <cfRule type="cellIs" dxfId="199" priority="1316" stopIfTrue="1" operator="equal">
      <formula>"NICHT AKTUELL"</formula>
    </cfRule>
    <cfRule type="cellIs" dxfId="198" priority="1317" stopIfTrue="1" operator="equal">
      <formula>"NOCH NICHT AKTUELL"</formula>
    </cfRule>
  </conditionalFormatting>
  <conditionalFormatting sqref="S268">
    <cfRule type="cellIs" dxfId="197" priority="1120" stopIfTrue="1" operator="equal">
      <formula>"AKTUELL"</formula>
    </cfRule>
    <cfRule type="cellIs" dxfId="196" priority="1121" stopIfTrue="1" operator="equal">
      <formula>"NICHT AKTUELL"</formula>
    </cfRule>
    <cfRule type="cellIs" dxfId="195" priority="1122" stopIfTrue="1" operator="equal">
      <formula>"NOCH NICHT AKTUELL"</formula>
    </cfRule>
  </conditionalFormatting>
  <conditionalFormatting sqref="S63">
    <cfRule type="cellIs" dxfId="194" priority="1132" stopIfTrue="1" operator="equal">
      <formula>"AKTUELL"</formula>
    </cfRule>
    <cfRule type="cellIs" dxfId="193" priority="1133" stopIfTrue="1" operator="equal">
      <formula>"NICHT AKTUELL"</formula>
    </cfRule>
    <cfRule type="cellIs" dxfId="192" priority="1134" stopIfTrue="1" operator="equal">
      <formula>"NOCH NICHT AKTUELL"</formula>
    </cfRule>
  </conditionalFormatting>
  <conditionalFormatting sqref="S48">
    <cfRule type="cellIs" dxfId="191" priority="1114" stopIfTrue="1" operator="equal">
      <formula>"AKTUELL"</formula>
    </cfRule>
    <cfRule type="cellIs" dxfId="190" priority="1115" stopIfTrue="1" operator="equal">
      <formula>"NICHT AKTUELL"</formula>
    </cfRule>
    <cfRule type="cellIs" dxfId="189" priority="1116" stopIfTrue="1" operator="equal">
      <formula>"NOCH NICHT AKTUELL"</formula>
    </cfRule>
  </conditionalFormatting>
  <conditionalFormatting sqref="S276">
    <cfRule type="cellIs" dxfId="188" priority="874" stopIfTrue="1" operator="equal">
      <formula>"AKTUELL"</formula>
    </cfRule>
    <cfRule type="cellIs" dxfId="187" priority="875" stopIfTrue="1" operator="equal">
      <formula>"NICHT AKTUELL"</formula>
    </cfRule>
    <cfRule type="cellIs" dxfId="186" priority="876" stopIfTrue="1" operator="equal">
      <formula>"NOCH NICHT AKTUELL"</formula>
    </cfRule>
  </conditionalFormatting>
  <conditionalFormatting sqref="S280">
    <cfRule type="cellIs" dxfId="185" priority="871" stopIfTrue="1" operator="equal">
      <formula>"AKTUELL"</formula>
    </cfRule>
    <cfRule type="cellIs" dxfId="184" priority="872" stopIfTrue="1" operator="equal">
      <formula>"NICHT AKTUELL"</formula>
    </cfRule>
    <cfRule type="cellIs" dxfId="183" priority="873" stopIfTrue="1" operator="equal">
      <formula>"NOCH NICHT AKTUELL"</formula>
    </cfRule>
  </conditionalFormatting>
  <conditionalFormatting sqref="S59">
    <cfRule type="cellIs" dxfId="182" priority="868" stopIfTrue="1" operator="equal">
      <formula>"AKTUELL"</formula>
    </cfRule>
    <cfRule type="cellIs" dxfId="181" priority="869" stopIfTrue="1" operator="equal">
      <formula>"NICHT AKTUELL"</formula>
    </cfRule>
    <cfRule type="cellIs" dxfId="180" priority="870" stopIfTrue="1" operator="equal">
      <formula>"NOCH NICHT AKTUELL"</formula>
    </cfRule>
  </conditionalFormatting>
  <conditionalFormatting sqref="S151">
    <cfRule type="cellIs" dxfId="179" priority="835" stopIfTrue="1" operator="equal">
      <formula>"AKTUELL"</formula>
    </cfRule>
    <cfRule type="cellIs" dxfId="178" priority="836" stopIfTrue="1" operator="equal">
      <formula>"NICHT AKTUELL"</formula>
    </cfRule>
    <cfRule type="cellIs" dxfId="177" priority="837" stopIfTrue="1" operator="equal">
      <formula>"NOCH NICHT AKTUELL"</formula>
    </cfRule>
  </conditionalFormatting>
  <conditionalFormatting sqref="S253:S254">
    <cfRule type="cellIs" dxfId="176" priority="823" stopIfTrue="1" operator="equal">
      <formula>"AKTUELL"</formula>
    </cfRule>
    <cfRule type="cellIs" dxfId="175" priority="824" stopIfTrue="1" operator="equal">
      <formula>"NICHT AKTUELL"</formula>
    </cfRule>
    <cfRule type="cellIs" dxfId="174" priority="825" stopIfTrue="1" operator="equal">
      <formula>"NOCH NICHT AKTUELL"</formula>
    </cfRule>
  </conditionalFormatting>
  <conditionalFormatting sqref="S96 S147">
    <cfRule type="cellIs" dxfId="173" priority="793" stopIfTrue="1" operator="equal">
      <formula>"AKTUELL"</formula>
    </cfRule>
    <cfRule type="cellIs" dxfId="172" priority="794" stopIfTrue="1" operator="equal">
      <formula>"NICHT AKTUELL"</formula>
    </cfRule>
    <cfRule type="cellIs" dxfId="171" priority="795" stopIfTrue="1" operator="equal">
      <formula>"NOCH NICHT AKTUELL"</formula>
    </cfRule>
  </conditionalFormatting>
  <conditionalFormatting sqref="S130">
    <cfRule type="cellIs" dxfId="170" priority="781" stopIfTrue="1" operator="equal">
      <formula>"AKTUELL"</formula>
    </cfRule>
    <cfRule type="cellIs" dxfId="169" priority="782" stopIfTrue="1" operator="equal">
      <formula>"NICHT AKTUELL"</formula>
    </cfRule>
    <cfRule type="cellIs" dxfId="168" priority="783" stopIfTrue="1" operator="equal">
      <formula>"NOCH NICHT AKTUELL"</formula>
    </cfRule>
  </conditionalFormatting>
  <conditionalFormatting sqref="S250 S252">
    <cfRule type="cellIs" dxfId="167" priority="778" stopIfTrue="1" operator="equal">
      <formula>"AKTUELL"</formula>
    </cfRule>
    <cfRule type="cellIs" dxfId="166" priority="779" stopIfTrue="1" operator="equal">
      <formula>"NICHT AKTUELL"</formula>
    </cfRule>
    <cfRule type="cellIs" dxfId="165" priority="780" stopIfTrue="1" operator="equal">
      <formula>"NOCH NICHT AKTUELL"</formula>
    </cfRule>
  </conditionalFormatting>
  <conditionalFormatting sqref="S241">
    <cfRule type="cellIs" dxfId="164" priority="751" stopIfTrue="1" operator="equal">
      <formula>"AKTUELL"</formula>
    </cfRule>
    <cfRule type="cellIs" dxfId="163" priority="752" stopIfTrue="1" operator="equal">
      <formula>"NICHT AKTUELL"</formula>
    </cfRule>
    <cfRule type="cellIs" dxfId="162" priority="753" stopIfTrue="1" operator="equal">
      <formula>"NOCH NICHT AKTUELL"</formula>
    </cfRule>
  </conditionalFormatting>
  <conditionalFormatting sqref="S132">
    <cfRule type="cellIs" dxfId="161" priority="730" stopIfTrue="1" operator="equal">
      <formula>"AKTUELL"</formula>
    </cfRule>
    <cfRule type="cellIs" dxfId="160" priority="731" stopIfTrue="1" operator="equal">
      <formula>"NICHT AKTUELL"</formula>
    </cfRule>
    <cfRule type="cellIs" dxfId="159" priority="732" stopIfTrue="1" operator="equal">
      <formula>"NOCH NICHT AKTUELL"</formula>
    </cfRule>
  </conditionalFormatting>
  <conditionalFormatting sqref="S20">
    <cfRule type="cellIs" dxfId="158" priority="634" stopIfTrue="1" operator="equal">
      <formula>"AKTUELL"</formula>
    </cfRule>
    <cfRule type="cellIs" dxfId="157" priority="635" stopIfTrue="1" operator="equal">
      <formula>"NICHT AKTUELL"</formula>
    </cfRule>
    <cfRule type="cellIs" dxfId="156" priority="636" stopIfTrue="1" operator="equal">
      <formula>"NOCH NICHT AKTUELL"</formula>
    </cfRule>
  </conditionalFormatting>
  <conditionalFormatting sqref="S136">
    <cfRule type="cellIs" dxfId="155" priority="586" stopIfTrue="1" operator="equal">
      <formula>"AKTUELL"</formula>
    </cfRule>
    <cfRule type="cellIs" dxfId="154" priority="587" stopIfTrue="1" operator="equal">
      <formula>"NICHT AKTUELL"</formula>
    </cfRule>
    <cfRule type="cellIs" dxfId="153" priority="588" stopIfTrue="1" operator="equal">
      <formula>"NOCH NICHT AKTUELL"</formula>
    </cfRule>
  </conditionalFormatting>
  <conditionalFormatting sqref="S90">
    <cfRule type="cellIs" dxfId="152" priority="502" stopIfTrue="1" operator="equal">
      <formula>"AKTUELL"</formula>
    </cfRule>
    <cfRule type="cellIs" dxfId="151" priority="503" stopIfTrue="1" operator="equal">
      <formula>"NICHT AKTUELL"</formula>
    </cfRule>
    <cfRule type="cellIs" dxfId="150" priority="504" stopIfTrue="1" operator="equal">
      <formula>"NOCH NICHT AKTUELL"</formula>
    </cfRule>
  </conditionalFormatting>
  <conditionalFormatting sqref="S140">
    <cfRule type="cellIs" dxfId="149" priority="475" stopIfTrue="1" operator="equal">
      <formula>"AKTUELL"</formula>
    </cfRule>
    <cfRule type="cellIs" dxfId="148" priority="476" stopIfTrue="1" operator="equal">
      <formula>"NICHT AKTUELL"</formula>
    </cfRule>
    <cfRule type="cellIs" dxfId="147" priority="477" stopIfTrue="1" operator="equal">
      <formula>"NOCH NICHT AKTUELL"</formula>
    </cfRule>
  </conditionalFormatting>
  <conditionalFormatting sqref="S36">
    <cfRule type="cellIs" dxfId="146" priority="361" stopIfTrue="1" operator="equal">
      <formula>"AKTUELL"</formula>
    </cfRule>
    <cfRule type="cellIs" dxfId="145" priority="362" stopIfTrue="1" operator="equal">
      <formula>"NICHT AKTUELL"</formula>
    </cfRule>
    <cfRule type="cellIs" dxfId="144" priority="363" stopIfTrue="1" operator="equal">
      <formula>"NOCH NICHT AKTUELL"</formula>
    </cfRule>
  </conditionalFormatting>
  <conditionalFormatting sqref="S109">
    <cfRule type="cellIs" dxfId="143" priority="358" stopIfTrue="1" operator="equal">
      <formula>"AKTUELL"</formula>
    </cfRule>
    <cfRule type="cellIs" dxfId="142" priority="359" stopIfTrue="1" operator="equal">
      <formula>"NICHT AKTUELL"</formula>
    </cfRule>
    <cfRule type="cellIs" dxfId="141" priority="360" stopIfTrue="1" operator="equal">
      <formula>"NOCH NICHT AKTUELL"</formula>
    </cfRule>
  </conditionalFormatting>
  <conditionalFormatting sqref="S142">
    <cfRule type="cellIs" dxfId="140" priority="355" stopIfTrue="1" operator="equal">
      <formula>"AKTUELL"</formula>
    </cfRule>
    <cfRule type="cellIs" dxfId="139" priority="356" stopIfTrue="1" operator="equal">
      <formula>"NICHT AKTUELL"</formula>
    </cfRule>
    <cfRule type="cellIs" dxfId="138" priority="357" stopIfTrue="1" operator="equal">
      <formula>"NOCH NICHT AKTUELL"</formula>
    </cfRule>
  </conditionalFormatting>
  <conditionalFormatting sqref="S305">
    <cfRule type="cellIs" dxfId="137" priority="352" stopIfTrue="1" operator="equal">
      <formula>"AKTUELL"</formula>
    </cfRule>
    <cfRule type="cellIs" dxfId="136" priority="353" stopIfTrue="1" operator="equal">
      <formula>"NICHT AKTUELL"</formula>
    </cfRule>
    <cfRule type="cellIs" dxfId="135" priority="354" stopIfTrue="1" operator="equal">
      <formula>"NOCH NICHT AKTUELL"</formula>
    </cfRule>
  </conditionalFormatting>
  <conditionalFormatting sqref="S308">
    <cfRule type="cellIs" dxfId="134" priority="349" stopIfTrue="1" operator="equal">
      <formula>"AKTUELL"</formula>
    </cfRule>
    <cfRule type="cellIs" dxfId="133" priority="350" stopIfTrue="1" operator="equal">
      <formula>"NICHT AKTUELL"</formula>
    </cfRule>
    <cfRule type="cellIs" dxfId="132" priority="351" stopIfTrue="1" operator="equal">
      <formula>"NOCH NICHT AKTUELL"</formula>
    </cfRule>
  </conditionalFormatting>
  <conditionalFormatting sqref="S311">
    <cfRule type="cellIs" dxfId="131" priority="346" stopIfTrue="1" operator="equal">
      <formula>"AKTUELL"</formula>
    </cfRule>
    <cfRule type="cellIs" dxfId="130" priority="347" stopIfTrue="1" operator="equal">
      <formula>"NICHT AKTUELL"</formula>
    </cfRule>
    <cfRule type="cellIs" dxfId="129" priority="348" stopIfTrue="1" operator="equal">
      <formula>"NOCH NICHT AKTUELL"</formula>
    </cfRule>
  </conditionalFormatting>
  <conditionalFormatting sqref="S144">
    <cfRule type="cellIs" dxfId="128" priority="343" stopIfTrue="1" operator="equal">
      <formula>"AKTUELL"</formula>
    </cfRule>
    <cfRule type="cellIs" dxfId="127" priority="344" stopIfTrue="1" operator="equal">
      <formula>"NICHT AKTUELL"</formula>
    </cfRule>
    <cfRule type="cellIs" dxfId="126" priority="345" stopIfTrue="1" operator="equal">
      <formula>"NOCH NICHT AKTUELL"</formula>
    </cfRule>
  </conditionalFormatting>
  <conditionalFormatting sqref="S134">
    <cfRule type="cellIs" dxfId="125" priority="325" stopIfTrue="1" operator="equal">
      <formula>"AKTUELL"</formula>
    </cfRule>
    <cfRule type="cellIs" dxfId="124" priority="326" stopIfTrue="1" operator="equal">
      <formula>"NICHT AKTUELL"</formula>
    </cfRule>
    <cfRule type="cellIs" dxfId="123" priority="327" stopIfTrue="1" operator="equal">
      <formula>"NOCH NICHT AKTUELL"</formula>
    </cfRule>
  </conditionalFormatting>
  <conditionalFormatting sqref="S138">
    <cfRule type="cellIs" dxfId="122" priority="319" stopIfTrue="1" operator="equal">
      <formula>"AKTUELL"</formula>
    </cfRule>
    <cfRule type="cellIs" dxfId="121" priority="320" stopIfTrue="1" operator="equal">
      <formula>"NICHT AKTUELL"</formula>
    </cfRule>
    <cfRule type="cellIs" dxfId="120" priority="321" stopIfTrue="1" operator="equal">
      <formula>"NOCH NICHT AKTUELL"</formula>
    </cfRule>
  </conditionalFormatting>
  <conditionalFormatting sqref="S294">
    <cfRule type="cellIs" dxfId="119" priority="187" stopIfTrue="1" operator="equal">
      <formula>"AKTUELL"</formula>
    </cfRule>
    <cfRule type="cellIs" dxfId="118" priority="188" stopIfTrue="1" operator="equal">
      <formula>"NICHT AKTUELL"</formula>
    </cfRule>
    <cfRule type="cellIs" dxfId="117" priority="189" stopIfTrue="1" operator="equal">
      <formula>"NOCH NICHT AKTUELL"</formula>
    </cfRule>
  </conditionalFormatting>
  <conditionalFormatting sqref="S298">
    <cfRule type="cellIs" dxfId="116" priority="184" stopIfTrue="1" operator="equal">
      <formula>"AKTUELL"</formula>
    </cfRule>
    <cfRule type="cellIs" dxfId="115" priority="185" stopIfTrue="1" operator="equal">
      <formula>"NICHT AKTUELL"</formula>
    </cfRule>
    <cfRule type="cellIs" dxfId="114" priority="186" stopIfTrue="1" operator="equal">
      <formula>"NOCH NICHT AKTUELL"</formula>
    </cfRule>
  </conditionalFormatting>
  <conditionalFormatting sqref="S302">
    <cfRule type="cellIs" dxfId="113" priority="181" stopIfTrue="1" operator="equal">
      <formula>"AKTUELL"</formula>
    </cfRule>
    <cfRule type="cellIs" dxfId="112" priority="182" stopIfTrue="1" operator="equal">
      <formula>"NICHT AKTUELL"</formula>
    </cfRule>
    <cfRule type="cellIs" dxfId="111" priority="183" stopIfTrue="1" operator="equal">
      <formula>"NOCH NICHT AKTUELL"</formula>
    </cfRule>
  </conditionalFormatting>
  <conditionalFormatting sqref="S128">
    <cfRule type="cellIs" dxfId="110" priority="178" stopIfTrue="1" operator="equal">
      <formula>"AKTUELL"</formula>
    </cfRule>
    <cfRule type="cellIs" dxfId="109" priority="179" stopIfTrue="1" operator="equal">
      <formula>"NICHT AKTUELL"</formula>
    </cfRule>
    <cfRule type="cellIs" dxfId="108" priority="180" stopIfTrue="1" operator="equal">
      <formula>"NOCH NICHT AKTUELL"</formula>
    </cfRule>
  </conditionalFormatting>
  <conditionalFormatting sqref="S52">
    <cfRule type="cellIs" dxfId="107" priority="121" stopIfTrue="1" operator="equal">
      <formula>"AKTUELL"</formula>
    </cfRule>
    <cfRule type="cellIs" dxfId="106" priority="122" stopIfTrue="1" operator="equal">
      <formula>"NICHT AKTUELL"</formula>
    </cfRule>
    <cfRule type="cellIs" dxfId="105" priority="123" stopIfTrue="1" operator="equal">
      <formula>"NOCH NICHT AKTUELL"</formula>
    </cfRule>
  </conditionalFormatting>
  <conditionalFormatting sqref="S88">
    <cfRule type="cellIs" dxfId="104" priority="106" stopIfTrue="1" operator="equal">
      <formula>"AKTUELL"</formula>
    </cfRule>
    <cfRule type="cellIs" dxfId="103" priority="107" stopIfTrue="1" operator="equal">
      <formula>"NICHT AKTUELL"</formula>
    </cfRule>
    <cfRule type="cellIs" dxfId="102" priority="108" stopIfTrue="1" operator="equal">
      <formula>"NOCH NICHT AKTUELL"</formula>
    </cfRule>
  </conditionalFormatting>
  <conditionalFormatting sqref="S174">
    <cfRule type="cellIs" dxfId="101" priority="100" stopIfTrue="1" operator="equal">
      <formula>"AKTUELL"</formula>
    </cfRule>
    <cfRule type="cellIs" dxfId="100" priority="101" stopIfTrue="1" operator="equal">
      <formula>"NICHT AKTUELL"</formula>
    </cfRule>
    <cfRule type="cellIs" dxfId="99" priority="102" stopIfTrue="1" operator="equal">
      <formula>"NOCH NICHT AKTUELL"</formula>
    </cfRule>
  </conditionalFormatting>
  <conditionalFormatting sqref="S178">
    <cfRule type="cellIs" dxfId="98" priority="97" stopIfTrue="1" operator="equal">
      <formula>"AKTUELL"</formula>
    </cfRule>
    <cfRule type="cellIs" dxfId="97" priority="98" stopIfTrue="1" operator="equal">
      <formula>"NICHT AKTUELL"</formula>
    </cfRule>
    <cfRule type="cellIs" dxfId="96" priority="99" stopIfTrue="1" operator="equal">
      <formula>"NOCH NICHT AKTUELL"</formula>
    </cfRule>
  </conditionalFormatting>
  <conditionalFormatting sqref="S182">
    <cfRule type="cellIs" dxfId="95" priority="94" stopIfTrue="1" operator="equal">
      <formula>"AKTUELL"</formula>
    </cfRule>
    <cfRule type="cellIs" dxfId="94" priority="95" stopIfTrue="1" operator="equal">
      <formula>"NICHT AKTUELL"</formula>
    </cfRule>
    <cfRule type="cellIs" dxfId="93" priority="96" stopIfTrue="1" operator="equal">
      <formula>"NOCH NICHT AKTUELL"</formula>
    </cfRule>
  </conditionalFormatting>
  <conditionalFormatting sqref="S186">
    <cfRule type="cellIs" dxfId="92" priority="91" stopIfTrue="1" operator="equal">
      <formula>"AKTUELL"</formula>
    </cfRule>
    <cfRule type="cellIs" dxfId="91" priority="92" stopIfTrue="1" operator="equal">
      <formula>"NICHT AKTUELL"</formula>
    </cfRule>
    <cfRule type="cellIs" dxfId="90" priority="93" stopIfTrue="1" operator="equal">
      <formula>"NOCH NICHT AKTUELL"</formula>
    </cfRule>
  </conditionalFormatting>
  <conditionalFormatting sqref="S190">
    <cfRule type="cellIs" dxfId="89" priority="88" stopIfTrue="1" operator="equal">
      <formula>"AKTUELL"</formula>
    </cfRule>
    <cfRule type="cellIs" dxfId="88" priority="89" stopIfTrue="1" operator="equal">
      <formula>"NICHT AKTUELL"</formula>
    </cfRule>
    <cfRule type="cellIs" dxfId="87" priority="90" stopIfTrue="1" operator="equal">
      <formula>"NOCH NICHT AKTUELL"</formula>
    </cfRule>
  </conditionalFormatting>
  <conditionalFormatting sqref="S194">
    <cfRule type="cellIs" dxfId="86" priority="85" stopIfTrue="1" operator="equal">
      <formula>"AKTUELL"</formula>
    </cfRule>
    <cfRule type="cellIs" dxfId="85" priority="86" stopIfTrue="1" operator="equal">
      <formula>"NICHT AKTUELL"</formula>
    </cfRule>
    <cfRule type="cellIs" dxfId="84" priority="87" stopIfTrue="1" operator="equal">
      <formula>"NOCH NICHT AKTUELL"</formula>
    </cfRule>
  </conditionalFormatting>
  <conditionalFormatting sqref="S198">
    <cfRule type="cellIs" dxfId="83" priority="82" stopIfTrue="1" operator="equal">
      <formula>"AKTUELL"</formula>
    </cfRule>
    <cfRule type="cellIs" dxfId="82" priority="83" stopIfTrue="1" operator="equal">
      <formula>"NICHT AKTUELL"</formula>
    </cfRule>
    <cfRule type="cellIs" dxfId="81" priority="84" stopIfTrue="1" operator="equal">
      <formula>"NOCH NICHT AKTUELL"</formula>
    </cfRule>
  </conditionalFormatting>
  <conditionalFormatting sqref="S202">
    <cfRule type="cellIs" dxfId="80" priority="79" stopIfTrue="1" operator="equal">
      <formula>"AKTUELL"</formula>
    </cfRule>
    <cfRule type="cellIs" dxfId="79" priority="80" stopIfTrue="1" operator="equal">
      <formula>"NICHT AKTUELL"</formula>
    </cfRule>
    <cfRule type="cellIs" dxfId="78" priority="81" stopIfTrue="1" operator="equal">
      <formula>"NOCH NICHT AKTUELL"</formula>
    </cfRule>
  </conditionalFormatting>
  <conditionalFormatting sqref="S206">
    <cfRule type="cellIs" dxfId="77" priority="76" stopIfTrue="1" operator="equal">
      <formula>"AKTUELL"</formula>
    </cfRule>
    <cfRule type="cellIs" dxfId="76" priority="77" stopIfTrue="1" operator="equal">
      <formula>"NICHT AKTUELL"</formula>
    </cfRule>
    <cfRule type="cellIs" dxfId="75" priority="78" stopIfTrue="1" operator="equal">
      <formula>"NOCH NICHT AKTUELL"</formula>
    </cfRule>
  </conditionalFormatting>
  <conditionalFormatting sqref="S210">
    <cfRule type="cellIs" dxfId="74" priority="73" stopIfTrue="1" operator="equal">
      <formula>"AKTUELL"</formula>
    </cfRule>
    <cfRule type="cellIs" dxfId="73" priority="74" stopIfTrue="1" operator="equal">
      <formula>"NICHT AKTUELL"</formula>
    </cfRule>
    <cfRule type="cellIs" dxfId="72" priority="75" stopIfTrue="1" operator="equal">
      <formula>"NOCH NICHT AKTUELL"</formula>
    </cfRule>
  </conditionalFormatting>
  <conditionalFormatting sqref="S214">
    <cfRule type="cellIs" dxfId="71" priority="70" stopIfTrue="1" operator="equal">
      <formula>"AKTUELL"</formula>
    </cfRule>
    <cfRule type="cellIs" dxfId="70" priority="71" stopIfTrue="1" operator="equal">
      <formula>"NICHT AKTUELL"</formula>
    </cfRule>
    <cfRule type="cellIs" dxfId="69" priority="72" stopIfTrue="1" operator="equal">
      <formula>"NOCH NICHT AKTUELL"</formula>
    </cfRule>
  </conditionalFormatting>
  <conditionalFormatting sqref="S217">
    <cfRule type="cellIs" dxfId="68" priority="67" stopIfTrue="1" operator="equal">
      <formula>"AKTUELL"</formula>
    </cfRule>
    <cfRule type="cellIs" dxfId="67" priority="68" stopIfTrue="1" operator="equal">
      <formula>"NICHT AKTUELL"</formula>
    </cfRule>
    <cfRule type="cellIs" dxfId="66" priority="69" stopIfTrue="1" operator="equal">
      <formula>"NOCH NICHT AKTUELL"</formula>
    </cfRule>
  </conditionalFormatting>
  <conditionalFormatting sqref="S220">
    <cfRule type="cellIs" dxfId="65" priority="64" stopIfTrue="1" operator="equal">
      <formula>"AKTUELL"</formula>
    </cfRule>
    <cfRule type="cellIs" dxfId="64" priority="65" stopIfTrue="1" operator="equal">
      <formula>"NICHT AKTUELL"</formula>
    </cfRule>
    <cfRule type="cellIs" dxfId="63" priority="66" stopIfTrue="1" operator="equal">
      <formula>"NOCH NICHT AKTUELL"</formula>
    </cfRule>
  </conditionalFormatting>
  <conditionalFormatting sqref="S223">
    <cfRule type="cellIs" dxfId="62" priority="61" stopIfTrue="1" operator="equal">
      <formula>"AKTUELL"</formula>
    </cfRule>
    <cfRule type="cellIs" dxfId="61" priority="62" stopIfTrue="1" operator="equal">
      <formula>"NICHT AKTUELL"</formula>
    </cfRule>
    <cfRule type="cellIs" dxfId="60" priority="63" stopIfTrue="1" operator="equal">
      <formula>"NOCH NICHT AKTUELL"</formula>
    </cfRule>
  </conditionalFormatting>
  <conditionalFormatting sqref="S226">
    <cfRule type="cellIs" dxfId="59" priority="58" stopIfTrue="1" operator="equal">
      <formula>"AKTUELL"</formula>
    </cfRule>
    <cfRule type="cellIs" dxfId="58" priority="59" stopIfTrue="1" operator="equal">
      <formula>"NICHT AKTUELL"</formula>
    </cfRule>
    <cfRule type="cellIs" dxfId="57" priority="60" stopIfTrue="1" operator="equal">
      <formula>"NOCH NICHT AKTUELL"</formula>
    </cfRule>
  </conditionalFormatting>
  <conditionalFormatting sqref="S42">
    <cfRule type="cellIs" dxfId="56" priority="55" stopIfTrue="1" operator="equal">
      <formula>"AKTUELL"</formula>
    </cfRule>
    <cfRule type="cellIs" dxfId="55" priority="56" stopIfTrue="1" operator="equal">
      <formula>"NICHT AKTUELL"</formula>
    </cfRule>
    <cfRule type="cellIs" dxfId="54" priority="57" stopIfTrue="1" operator="equal">
      <formula>"NOCH NICHT AKTUELL"</formula>
    </cfRule>
  </conditionalFormatting>
  <conditionalFormatting sqref="S43">
    <cfRule type="cellIs" dxfId="53" priority="52" stopIfTrue="1" operator="equal">
      <formula>"AKTUELL"</formula>
    </cfRule>
    <cfRule type="cellIs" dxfId="52" priority="53" stopIfTrue="1" operator="equal">
      <formula>"NICHT AKTUELL"</formula>
    </cfRule>
    <cfRule type="cellIs" dxfId="51" priority="54" stopIfTrue="1" operator="equal">
      <formula>"NOCH NICHT AKTUELL"</formula>
    </cfRule>
  </conditionalFormatting>
  <conditionalFormatting sqref="S244">
    <cfRule type="cellIs" dxfId="50" priority="49" stopIfTrue="1" operator="equal">
      <formula>"AKTUELL"</formula>
    </cfRule>
    <cfRule type="cellIs" dxfId="49" priority="50" stopIfTrue="1" operator="equal">
      <formula>"NICHT AKTUELL"</formula>
    </cfRule>
    <cfRule type="cellIs" dxfId="48" priority="51" stopIfTrue="1" operator="equal">
      <formula>"NOCH NICHT AKTUELL"</formula>
    </cfRule>
  </conditionalFormatting>
  <conditionalFormatting sqref="S247">
    <cfRule type="cellIs" dxfId="47" priority="46" stopIfTrue="1" operator="equal">
      <formula>"AKTUELL"</formula>
    </cfRule>
    <cfRule type="cellIs" dxfId="46" priority="47" stopIfTrue="1" operator="equal">
      <formula>"NICHT AKTUELL"</formula>
    </cfRule>
    <cfRule type="cellIs" dxfId="45" priority="48" stopIfTrue="1" operator="equal">
      <formula>"NOCH NICHT AKTUELL"</formula>
    </cfRule>
  </conditionalFormatting>
  <conditionalFormatting sqref="S325">
    <cfRule type="cellIs" dxfId="44" priority="43" stopIfTrue="1" operator="equal">
      <formula>"AKTUELL"</formula>
    </cfRule>
    <cfRule type="cellIs" dxfId="43" priority="44" stopIfTrue="1" operator="equal">
      <formula>"NICHT AKTUELL"</formula>
    </cfRule>
    <cfRule type="cellIs" dxfId="42" priority="45" stopIfTrue="1" operator="equal">
      <formula>"NOCH NICHT AKTUELL"</formula>
    </cfRule>
  </conditionalFormatting>
  <conditionalFormatting sqref="S248">
    <cfRule type="cellIs" dxfId="41" priority="40" stopIfTrue="1" operator="equal">
      <formula>"AKTUELL"</formula>
    </cfRule>
    <cfRule type="cellIs" dxfId="40" priority="41" stopIfTrue="1" operator="equal">
      <formula>"NICHT AKTUELL"</formula>
    </cfRule>
    <cfRule type="cellIs" dxfId="39" priority="42" stopIfTrue="1" operator="equal">
      <formula>"NOCH NICHT AKTUELL"</formula>
    </cfRule>
  </conditionalFormatting>
  <conditionalFormatting sqref="S21">
    <cfRule type="cellIs" dxfId="38" priority="37" stopIfTrue="1" operator="equal">
      <formula>"AKTUELL"</formula>
    </cfRule>
    <cfRule type="cellIs" dxfId="37" priority="38" stopIfTrue="1" operator="equal">
      <formula>"NICHT AKTUELL"</formula>
    </cfRule>
    <cfRule type="cellIs" dxfId="36" priority="39" stopIfTrue="1" operator="equal">
      <formula>"NOCH NICHT AKTUELL"</formula>
    </cfRule>
  </conditionalFormatting>
  <conditionalFormatting sqref="S54">
    <cfRule type="cellIs" dxfId="35" priority="34" stopIfTrue="1" operator="equal">
      <formula>"AKTUELL"</formula>
    </cfRule>
    <cfRule type="cellIs" dxfId="34" priority="35" stopIfTrue="1" operator="equal">
      <formula>"NICHT AKTUELL"</formula>
    </cfRule>
    <cfRule type="cellIs" dxfId="33" priority="36" stopIfTrue="1" operator="equal">
      <formula>"NOCH NICHT AKTUELL"</formula>
    </cfRule>
  </conditionalFormatting>
  <conditionalFormatting sqref="S64">
    <cfRule type="cellIs" dxfId="32" priority="31" stopIfTrue="1" operator="equal">
      <formula>"AKTUELL"</formula>
    </cfRule>
    <cfRule type="cellIs" dxfId="31" priority="32" stopIfTrue="1" operator="equal">
      <formula>"NICHT AKTUELL"</formula>
    </cfRule>
    <cfRule type="cellIs" dxfId="30" priority="33" stopIfTrue="1" operator="equal">
      <formula>"NOCH NICHT AKTUELL"</formula>
    </cfRule>
  </conditionalFormatting>
  <conditionalFormatting sqref="S227">
    <cfRule type="cellIs" dxfId="29" priority="28" stopIfTrue="1" operator="equal">
      <formula>"AKTUELL"</formula>
    </cfRule>
    <cfRule type="cellIs" dxfId="28" priority="29" stopIfTrue="1" operator="equal">
      <formula>"NICHT AKTUELL"</formula>
    </cfRule>
    <cfRule type="cellIs" dxfId="27" priority="30" stopIfTrue="1" operator="equal">
      <formula>"NOCH NICHT AKTUELL"</formula>
    </cfRule>
  </conditionalFormatting>
  <conditionalFormatting sqref="S228">
    <cfRule type="cellIs" dxfId="26" priority="25" stopIfTrue="1" operator="equal">
      <formula>"AKTUELL"</formula>
    </cfRule>
    <cfRule type="cellIs" dxfId="25" priority="26" stopIfTrue="1" operator="equal">
      <formula>"NICHT AKTUELL"</formula>
    </cfRule>
    <cfRule type="cellIs" dxfId="24" priority="27" stopIfTrue="1" operator="equal">
      <formula>"NOCH NICHT AKTUELL"</formula>
    </cfRule>
  </conditionalFormatting>
  <conditionalFormatting sqref="S229">
    <cfRule type="cellIs" dxfId="23" priority="22" stopIfTrue="1" operator="equal">
      <formula>"AKTUELL"</formula>
    </cfRule>
    <cfRule type="cellIs" dxfId="22" priority="23" stopIfTrue="1" operator="equal">
      <formula>"NICHT AKTUELL"</formula>
    </cfRule>
    <cfRule type="cellIs" dxfId="21" priority="24" stopIfTrue="1" operator="equal">
      <formula>"NOCH NICHT AKTUELL"</formula>
    </cfRule>
  </conditionalFormatting>
  <conditionalFormatting sqref="S230">
    <cfRule type="cellIs" dxfId="20" priority="19" stopIfTrue="1" operator="equal">
      <formula>"AKTUELL"</formula>
    </cfRule>
    <cfRule type="cellIs" dxfId="19" priority="20" stopIfTrue="1" operator="equal">
      <formula>"NICHT AKTUELL"</formula>
    </cfRule>
    <cfRule type="cellIs" dxfId="18" priority="21" stopIfTrue="1" operator="equal">
      <formula>"NOCH NICHT AKTUELL"</formula>
    </cfRule>
  </conditionalFormatting>
  <conditionalFormatting sqref="S255:S256">
    <cfRule type="cellIs" dxfId="17" priority="16" stopIfTrue="1" operator="equal">
      <formula>"AKTUELL"</formula>
    </cfRule>
    <cfRule type="cellIs" dxfId="16" priority="17" stopIfTrue="1" operator="equal">
      <formula>"NICHT AKTUELL"</formula>
    </cfRule>
    <cfRule type="cellIs" dxfId="15" priority="18" stopIfTrue="1" operator="equal">
      <formula>"NOCH NICHT AKTUELL"</formula>
    </cfRule>
  </conditionalFormatting>
  <conditionalFormatting sqref="S259">
    <cfRule type="cellIs" dxfId="14" priority="13" stopIfTrue="1" operator="equal">
      <formula>"AKTUELL"</formula>
    </cfRule>
    <cfRule type="cellIs" dxfId="13" priority="14" stopIfTrue="1" operator="equal">
      <formula>"NICHT AKTUELL"</formula>
    </cfRule>
    <cfRule type="cellIs" dxfId="12" priority="15" stopIfTrue="1" operator="equal">
      <formula>"NOCH NICHT AKTUELL"</formula>
    </cfRule>
  </conditionalFormatting>
  <conditionalFormatting sqref="S263:S264">
    <cfRule type="cellIs" dxfId="11" priority="10" stopIfTrue="1" operator="equal">
      <formula>"AKTUELL"</formula>
    </cfRule>
    <cfRule type="cellIs" dxfId="10" priority="11" stopIfTrue="1" operator="equal">
      <formula>"NICHT AKTUELL"</formula>
    </cfRule>
    <cfRule type="cellIs" dxfId="9" priority="12" stopIfTrue="1" operator="equal">
      <formula>"NOCH NICHT AKTUELL"</formula>
    </cfRule>
  </conditionalFormatting>
  <conditionalFormatting sqref="S113">
    <cfRule type="cellIs" dxfId="8" priority="7" stopIfTrue="1" operator="equal">
      <formula>"AKTUELL"</formula>
    </cfRule>
    <cfRule type="cellIs" dxfId="7" priority="8" stopIfTrue="1" operator="equal">
      <formula>"NICHT AKTUELL"</formula>
    </cfRule>
    <cfRule type="cellIs" dxfId="6" priority="9" stopIfTrue="1" operator="equal">
      <formula>"NOCH NICHT AKTUELL"</formula>
    </cfRule>
  </conditionalFormatting>
  <conditionalFormatting sqref="S53">
    <cfRule type="cellIs" dxfId="5" priority="4" stopIfTrue="1" operator="equal">
      <formula>"AKTUELL"</formula>
    </cfRule>
    <cfRule type="cellIs" dxfId="4" priority="5" stopIfTrue="1" operator="equal">
      <formula>"NICHT AKTUELL"</formula>
    </cfRule>
    <cfRule type="cellIs" dxfId="3" priority="6" stopIfTrue="1" operator="equal">
      <formula>"NOCH NICHT AKTUELL"</formula>
    </cfRule>
  </conditionalFormatting>
  <conditionalFormatting sqref="S55">
    <cfRule type="cellIs" dxfId="2" priority="1" stopIfTrue="1" operator="equal">
      <formula>"AKTUELL"</formula>
    </cfRule>
    <cfRule type="cellIs" dxfId="1" priority="2" stopIfTrue="1" operator="equal">
      <formula>"NICHT AKTUELL"</formula>
    </cfRule>
    <cfRule type="cellIs" dxfId="0" priority="3" stopIfTrue="1" operator="equal">
      <formula>"NOCH NICHT AKTUELL"</formula>
    </cfRule>
  </conditionalFormatting>
  <pageMargins left="0.7" right="0.7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7_KM Liste-Serie</vt:lpstr>
    </vt:vector>
  </TitlesOfParts>
  <Company>SEBN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Janik</dc:creator>
  <cp:lastModifiedBy>Jesus Roldan</cp:lastModifiedBy>
  <dcterms:created xsi:type="dcterms:W3CDTF">2020-10-16T12:03:25Z</dcterms:created>
  <dcterms:modified xsi:type="dcterms:W3CDTF">2021-02-04T08:25:38Z</dcterms:modified>
</cp:coreProperties>
</file>